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8" activeTab="0"/>
  </bookViews>
  <sheets>
    <sheet name="Лист1" sheetId="1" r:id="rId1"/>
    <sheet name="Лист2" sheetId="2" r:id="rId2"/>
  </sheets>
  <definedNames>
    <definedName name="Excel_BuiltIn_Print_Area_1">#REF!</definedName>
    <definedName name="Excel_BuiltIn_Print_Titles_1_1">#REF!</definedName>
    <definedName name="Excel_BuiltIn_Print_Titles_1_1_1">#REF!</definedName>
    <definedName name="_xlnm.Print_Area" localSheetId="0">'Лист1'!$A$1:$Z$84</definedName>
  </definedNames>
  <calcPr fullCalcOnLoad="1"/>
</workbook>
</file>

<file path=xl/sharedStrings.xml><?xml version="1.0" encoding="utf-8"?>
<sst xmlns="http://schemas.openxmlformats.org/spreadsheetml/2006/main" count="218" uniqueCount="106">
  <si>
    <t>Принятые обозначения и сокращения:</t>
  </si>
  <si>
    <t>3. Задача - задача подпрограммы</t>
  </si>
  <si>
    <t>4. Мероприятие - мероприятие подпрограммы</t>
  </si>
  <si>
    <t>5. Показатель - показатель цели программы (показатель задачи подпрограммы, показатель мероприятия, показатель административного мероприятия)</t>
  </si>
  <si>
    <t xml:space="preserve">Коды бюджетной классификации </t>
  </si>
  <si>
    <t>Цели программы, подпрограммы, задачи  подпрограммы, мероприятия подпрограммы, административные мероприятия и их показатели</t>
  </si>
  <si>
    <t>Ед. изм.</t>
  </si>
  <si>
    <t>Годы реализации программы</t>
  </si>
  <si>
    <t>Целевое (суммарное) значение показателя</t>
  </si>
  <si>
    <t>код администратора программ</t>
  </si>
  <si>
    <t>раздел</t>
  </si>
  <si>
    <t>подраздел</t>
  </si>
  <si>
    <t>классификация целевой статьи расходов бюджета</t>
  </si>
  <si>
    <t>значение</t>
  </si>
  <si>
    <t>год дости-жения</t>
  </si>
  <si>
    <t>Программа, всего</t>
  </si>
  <si>
    <t>тыс. руб.</t>
  </si>
  <si>
    <t>-</t>
  </si>
  <si>
    <t>x</t>
  </si>
  <si>
    <t>%</t>
  </si>
  <si>
    <t xml:space="preserve"> тыс. чел.</t>
  </si>
  <si>
    <t>шт.</t>
  </si>
  <si>
    <t>тыс. чел.</t>
  </si>
  <si>
    <t>км</t>
  </si>
  <si>
    <t>0,000,</t>
  </si>
  <si>
    <t>км.</t>
  </si>
  <si>
    <t>тыс.чел.</t>
  </si>
  <si>
    <t>да-1/ нет-0</t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</si>
  <si>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местного значения 3 класса, содержание которых в отчетном году осуществляется в соответствии с муниципальным контрактом"</t>
    </r>
  </si>
  <si>
    <t>0</t>
  </si>
  <si>
    <t>S</t>
  </si>
  <si>
    <t>2</t>
  </si>
  <si>
    <t>5</t>
  </si>
  <si>
    <t>м2</t>
  </si>
  <si>
    <t>"Развитие транспортного комплекса и дорожного хозяйства Конаковского района Тверской области" на 2021 - 2025 годы</t>
  </si>
  <si>
    <r>
      <t>Цель</t>
    </r>
    <r>
      <rPr>
        <sz val="10"/>
        <rFont val="Times New Roman"/>
        <family val="1"/>
      </rPr>
      <t xml:space="preserve"> "Обеспечение устойчивого функционирования транспортной системы Конаковского района"</t>
    </r>
  </si>
  <si>
    <r>
      <t>Показатель 1</t>
    </r>
    <r>
      <rPr>
        <sz val="10"/>
        <rFont val="Times New Roman"/>
        <family val="1"/>
      </rPr>
      <t xml:space="preserve"> "Общее количество пассажиров, перевезенных транспортом общественного пользования в отчетном периоде"</t>
    </r>
  </si>
  <si>
    <r>
      <t>Показатель 2</t>
    </r>
    <r>
      <rPr>
        <sz val="10"/>
        <rFont val="Times New Roman"/>
        <family val="1"/>
      </rPr>
      <t xml:space="preserve"> "Протяжённость автомобильных дорог общего пользования  3 класса, содержание которых в отчётном году осуществляется в соответствии с муниципальным контрактом"</t>
    </r>
  </si>
  <si>
    <r>
      <rPr>
        <b/>
        <sz val="10"/>
        <rFont val="Times New Roman"/>
        <family val="1"/>
      </rPr>
      <t>Показатель 3</t>
    </r>
    <r>
      <rPr>
        <sz val="10"/>
        <rFont val="Times New Roman"/>
        <family val="1"/>
      </rPr>
      <t xml:space="preserve"> "Общее количество обращений граждан по дорожной деятельности и по вопросам работы автомобильного и внутреннего водного транспорта в Конаковском районе Тверской области в отчетном периоде"</t>
    </r>
  </si>
  <si>
    <r>
      <t>Подпрограмма 1</t>
    </r>
    <r>
      <rPr>
        <sz val="10"/>
        <rFont val="Times New Roman"/>
        <family val="1"/>
      </rPr>
      <t xml:space="preserve"> "Транспортное обслуживание населения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</si>
  <si>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 "Развитие автомобильного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</si>
  <si>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автомобильным транспортом"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</si>
  <si>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работы автомобильного транспорта в отчетном периоде"</t>
    </r>
  </si>
  <si>
    <r>
      <t>Административное мероприятие 1.001</t>
    </r>
    <r>
      <rPr>
        <sz val="10"/>
        <rFont val="Times New Roman"/>
        <family val="1"/>
      </rPr>
      <t xml:space="preserve"> "Учет количества пасажиров, перевезенных  автомобильным транспортом"</t>
    </r>
  </si>
  <si>
    <r>
      <t>Административное мероприятие 1.002</t>
    </r>
    <r>
      <rPr>
        <sz val="10"/>
        <rFont val="Times New Roman"/>
        <family val="1"/>
      </rPr>
      <t xml:space="preserve"> "Учет количества обращений по вопросам работы автомобильного транспорта"</t>
    </r>
  </si>
  <si>
    <r>
      <t>Задача 2</t>
    </r>
    <r>
      <rPr>
        <sz val="10"/>
        <rFont val="Times New Roman"/>
        <family val="1"/>
      </rPr>
      <t xml:space="preserve"> "Развитие внутреннего водного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</si>
  <si>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на регулярных маршрутах внутреннего водного транспорта в отчетном периоде"</t>
    </r>
  </si>
  <si>
    <r>
      <t xml:space="preserve">Мероприятие 2.001 </t>
    </r>
    <r>
      <rPr>
        <sz val="10"/>
        <rFont val="Times New Roman"/>
        <family val="1"/>
      </rPr>
      <t>"Поддержка социальных маршрутов внутреннего водного транспорта за счет средств  областного бюджета Тверской области"</t>
    </r>
  </si>
  <si>
    <r>
      <t xml:space="preserve">Показатель 1 </t>
    </r>
    <r>
      <rPr>
        <sz val="10"/>
        <rFont val="Times New Roman"/>
        <family val="1"/>
      </rPr>
      <t>"Доля денежных средств  областного бюджета Тверской области в общем объёме средств на реализацию мероприятия"</t>
    </r>
  </si>
  <si>
    <r>
      <t>Мероприятие 2.002</t>
    </r>
    <r>
      <rPr>
        <sz val="10"/>
        <rFont val="Times New Roman"/>
        <family val="1"/>
      </rPr>
      <t xml:space="preserve"> "Поддержка социальных маршрутов внутреннего водного транспорта  за счет средств бюджета  Конаковского района"</t>
    </r>
  </si>
  <si>
    <r>
      <t>Показатель 1</t>
    </r>
    <r>
      <rPr>
        <sz val="10"/>
        <rFont val="Times New Roman"/>
        <family val="1"/>
      </rPr>
      <t xml:space="preserve"> "Доля денежных средств бюджета Конаковского района в общем объёме средств на реализацию мероприятия"</t>
    </r>
  </si>
  <si>
    <r>
      <t>Подпрограмма 2</t>
    </r>
    <r>
      <rPr>
        <sz val="10"/>
        <rFont val="Times New Roman"/>
        <family val="1"/>
      </rPr>
      <t xml:space="preserve"> "Развитие и сохранность автомобильных дорог общего пользования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</si>
  <si>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"Содержание автомобильных дорог общего пользования  3 класса в  Конаковском районе Тверской области"</t>
    </r>
  </si>
  <si>
    <r>
      <t>Показатель 1</t>
    </r>
    <r>
      <rPr>
        <sz val="10"/>
        <rFont val="Times New Roman"/>
        <family val="1"/>
      </rPr>
      <t xml:space="preserve"> "Протяженность автомобильных дорог общего пользования 3 класса, содержание которых в отчетном году осуществляется в соответствии с муниципальным контрактом, заключенным на  основании аукциона"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</si>
  <si>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содержания автомобильных дорог общего пользования регионального и межмуниципального значения 3 класса в Конаковском районе в отчетном периоде"</t>
    </r>
  </si>
  <si>
    <r>
      <t>Мероприятие 1.001.</t>
    </r>
    <r>
      <rPr>
        <sz val="10"/>
        <rFont val="Times New Roman"/>
        <family val="1"/>
      </rPr>
      <t xml:space="preserve"> "Осуществление МО "Конаковский район" Тверской области отдельных государственных полномочий по содержанию дорог общего пользования регионального и межмуниципального значения 3 класса"</t>
    </r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</si>
  <si>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регионального и межмуниципального значения 3 класса, содержание которых в отчетном году осуществляется в соответствии с муниципальным контрактом, заключенным на  основании аукцион"</t>
    </r>
  </si>
  <si>
    <r>
      <t>Мероприятие 1.002.</t>
    </r>
    <r>
      <rPr>
        <sz val="10"/>
        <rFont val="Times New Roman"/>
        <family val="1"/>
      </rPr>
      <t xml:space="preserve"> "Осуществление МО «Конаковский район» Тверской области дорожной деятельности в отношении автомобильных дорог 3 класса общего пользования местного значения"</t>
    </r>
  </si>
  <si>
    <r>
      <t>Мероприятие 2.001.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областного бюджета Тверской области"</t>
    </r>
  </si>
  <si>
    <r>
      <t>Мероприятие 2.002.</t>
    </r>
    <r>
      <rPr>
        <sz val="10"/>
        <rFont val="Times New Roman"/>
        <family val="1"/>
      </rPr>
      <t xml:space="preserve"> "Обеспечение МО "Конаковский район" Тверской области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бюджета Конаковского района"</t>
    </r>
  </si>
  <si>
    <r>
      <t xml:space="preserve">Показатель 1 </t>
    </r>
    <r>
      <rPr>
        <sz val="10"/>
        <rFont val="Times New Roman"/>
        <family val="1"/>
      </rPr>
      <t>"Уровень освоения бюджетных средств"</t>
    </r>
  </si>
  <si>
    <r>
      <t xml:space="preserve">Показатель 1 </t>
    </r>
    <r>
      <rPr>
        <sz val="10"/>
        <rFont val="Times New Roman"/>
        <family val="1"/>
      </rPr>
      <t>"Доля денежных средств областного бюджета Тверской области в общем объёме средств на реализацию мероприятия"</t>
    </r>
  </si>
  <si>
    <r>
      <t>Показатель 1 "</t>
    </r>
    <r>
      <rPr>
        <sz val="10"/>
        <rFont val="Times New Roman"/>
        <family val="1"/>
      </rPr>
      <t>Уровень освоения бюджетных средств"</t>
    </r>
  </si>
  <si>
    <r>
      <t>Задача 3</t>
    </r>
    <r>
      <rPr>
        <sz val="10"/>
        <rFont val="Times New Roman"/>
        <family val="1"/>
      </rPr>
      <t xml:space="preserve"> "Безопасные и качественные автомобильные дороги на территории Конаковского района Тверской области"</t>
    </r>
  </si>
  <si>
    <r>
      <t>Задача 2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</si>
  <si>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1 </t>
    </r>
    <r>
      <rPr>
        <sz val="10"/>
        <rFont val="Times New Roman"/>
        <family val="1"/>
      </rPr>
      <t>"Количество поселений, принявших участие в мероприятиях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</si>
  <si>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2 </t>
    </r>
    <r>
      <rPr>
        <sz val="10"/>
        <rFont val="Times New Roman"/>
        <family val="1"/>
      </rPr>
      <t>"Количество мероприятий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</si>
  <si>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>Показатель 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пунктов"</t>
    </r>
  </si>
  <si>
    <r>
      <t>Показатель 2</t>
    </r>
    <r>
      <rPr>
        <sz val="10"/>
        <rFont val="Times New Roman"/>
        <family val="1"/>
      </rPr>
      <t xml:space="preserve">  "Количество поселений, принявших участие в  ремонте дворовых территорий многоквартирных домов, проездов к дворовым территориям многоквартирных домов населенных пунктов" </t>
    </r>
  </si>
  <si>
    <r>
      <t>Показатель 3 "</t>
    </r>
    <r>
      <rPr>
        <sz val="10"/>
        <rFont val="Times New Roman"/>
        <family val="1"/>
      </rPr>
      <t xml:space="preserve">Площадь отремонтированных  дворовых территорий многоквартирных домов, проездов к дворовым территориям многоквартирных домов населенных пунктов" </t>
    </r>
  </si>
  <si>
    <r>
      <t>Мероприятие 3.001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 Тверской области" </t>
    </r>
  </si>
  <si>
    <r>
      <t>Мероприятие 3.002</t>
    </r>
    <r>
      <rPr>
        <sz val="10"/>
        <rFont val="Times New Roman"/>
        <family val="1"/>
      </rPr>
      <t xml:space="preserve"> "Ремонт дворовых территорий многоквартирных домов, проездов к дворовым территориям многоквартирных домов населенных пунктов за счет средств бюджета Конаковского района"</t>
    </r>
  </si>
  <si>
    <r>
      <t>Показатель 4</t>
    </r>
    <r>
      <rPr>
        <sz val="10"/>
        <rFont val="Times New Roman"/>
        <family val="1"/>
      </rPr>
      <t xml:space="preserve"> "Капитальный ремонт и ремонт улично - дорожной сети"</t>
    </r>
  </si>
  <si>
    <r>
      <t>Показатель 5</t>
    </r>
    <r>
      <rPr>
        <sz val="10"/>
        <rFont val="Times New Roman"/>
        <family val="1"/>
      </rPr>
      <t xml:space="preserve"> "Количество поселений, принявших участие в капитальном ремонте и ремонте улично - дорожной сети "</t>
    </r>
  </si>
  <si>
    <r>
      <t>Показатель 6</t>
    </r>
    <r>
      <rPr>
        <sz val="10"/>
        <rFont val="Times New Roman"/>
        <family val="1"/>
      </rPr>
      <t xml:space="preserve"> "Протяженность дорог на которых произведен капитальный ремонт и ремонт улично - дорожной сети"</t>
    </r>
  </si>
  <si>
    <t>1</t>
  </si>
  <si>
    <t>3</t>
  </si>
  <si>
    <t>R</t>
  </si>
  <si>
    <t>9</t>
  </si>
  <si>
    <r>
      <t>Мероприятие 3.004</t>
    </r>
    <r>
      <rPr>
        <sz val="10"/>
        <rFont val="Times New Roman"/>
        <family val="1"/>
      </rPr>
      <t xml:space="preserve"> "Капитальный ремонт и ремонт улично - дорожной сети  за счет средств областного бюджета Тверской области"</t>
    </r>
  </si>
  <si>
    <r>
      <t>Мероприятие 3.005</t>
    </r>
    <r>
      <rPr>
        <sz val="10"/>
        <rFont val="Times New Roman"/>
        <family val="1"/>
      </rPr>
      <t xml:space="preserve"> "Капитальный ремонт и ремонт улично - дорожной сети   за счет средств бюджета Конаковского района"</t>
    </r>
  </si>
  <si>
    <r>
      <t xml:space="preserve">Показатель 1 </t>
    </r>
    <r>
      <rPr>
        <sz val="10"/>
        <rFont val="Times New Roman"/>
        <family val="1"/>
      </rPr>
      <t>"Колличество объектов по которым осуществлялся строительный контроль"</t>
    </r>
  </si>
  <si>
    <t>6</t>
  </si>
  <si>
    <t>4</t>
  </si>
  <si>
    <r>
      <t>Мероприятие 3.006</t>
    </r>
    <r>
      <rPr>
        <sz val="10"/>
        <rFont val="Times New Roman"/>
        <family val="1"/>
      </rPr>
      <t xml:space="preserve"> "Расходы на проведение капитального ремонта и ремонта улично - дорожной сети муниципальных образований за счет межбюджетных трансфертов, поступивших из бюджетов поселений"</t>
    </r>
  </si>
  <si>
    <r>
      <t>Мероприятие 3.003</t>
    </r>
    <r>
      <rPr>
        <sz val="10"/>
        <rFont val="Times New Roman"/>
        <family val="1"/>
      </rPr>
      <t xml:space="preserve"> "Расходы на ремонт дворовых территорий многоквартирных домов, проездов к дворовым территориям многоквартирных домов населенных пунктов за счет межбюджетных трансфертов, поступивших из бюджетов поселений"</t>
    </r>
  </si>
  <si>
    <t>Администрации Конаковского района Тверской области</t>
  </si>
  <si>
    <t xml:space="preserve">Характеристика муниципальной  программы </t>
  </si>
  <si>
    <t xml:space="preserve">1. Программа-муниципальная  программа </t>
  </si>
  <si>
    <t xml:space="preserve">2. Подпрограмма - подпрограмма муниципальной  программы </t>
  </si>
  <si>
    <t xml:space="preserve">"Приложение </t>
  </si>
  <si>
    <t xml:space="preserve"> дорожного хозяйства Конаковского района"  на 2021-2025 годы</t>
  </si>
  <si>
    <r>
      <t>Мероприятие 3.007</t>
    </r>
    <r>
      <rPr>
        <sz val="10"/>
        <rFont val="Times New Roman"/>
        <family val="1"/>
      </rPr>
      <t xml:space="preserve"> "Капитальный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бюджета Конаковского района"</t>
    </r>
  </si>
  <si>
    <r>
      <t>Мероприятие 3.010</t>
    </r>
    <r>
      <rPr>
        <sz val="10"/>
        <rFont val="Times New Roman"/>
        <family val="1"/>
      </rPr>
      <t xml:space="preserve"> "Строительный контроль на выполнение работ по объекту "Капитальный ремонт моста через ручей, расположенного на автодороге д. Архангельское - д. Спиридово на расстоянии 2245,86 м. от д. Спиридово Дмитровогорского сельского поселения Конаковского района Тверской области"</t>
    </r>
  </si>
  <si>
    <r>
      <t>Мероприятие 3.009</t>
    </r>
    <r>
      <rPr>
        <sz val="10"/>
        <rFont val="Times New Roman"/>
        <family val="1"/>
      </rPr>
      <t xml:space="preserve"> "Прочие мероприятия по организации дорожной деятельности на территории Конаковского района"</t>
    </r>
  </si>
  <si>
    <r>
      <t xml:space="preserve">Показатель 1 </t>
    </r>
    <r>
      <rPr>
        <sz val="10"/>
        <rFont val="Times New Roman"/>
        <family val="1"/>
      </rPr>
      <t>"Доля денежных средств бюджета Конаковского района в общем объеме средств на реализацию мероприятия"</t>
    </r>
  </si>
  <si>
    <r>
      <t xml:space="preserve">Показатель 1 </t>
    </r>
    <r>
      <rPr>
        <sz val="10"/>
        <rFont val="Times New Roman"/>
        <family val="1"/>
      </rPr>
      <t>"Количество объектов подлежащих обследованию"</t>
    </r>
  </si>
  <si>
    <t xml:space="preserve">"Развитие транспортного комплекса и </t>
  </si>
  <si>
    <t xml:space="preserve">к муниципальной программе </t>
  </si>
  <si>
    <r>
      <t>Административное мероприятие 3.008</t>
    </r>
    <r>
      <rPr>
        <sz val="10"/>
        <rFont val="Times New Roman"/>
        <family val="1"/>
      </rPr>
      <t xml:space="preserve"> "Капитальный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областного бюджета Тверской области"</t>
    </r>
  </si>
  <si>
    <t xml:space="preserve"> </t>
  </si>
  <si>
    <t xml:space="preserve">Приложение № 3 к Постановлению </t>
  </si>
  <si>
    <t>Главный администратор (администратор) муниципальной программы  - отдел дорожной и транспортной инфраструктуры Администрации Конаковского района Тверской области</t>
  </si>
  <si>
    <t>Администратор муниципальной программы  - отдел дорожной и транспортной инфраструктуры Администрации Конаковского района Тверской области</t>
  </si>
  <si>
    <t>Ответственный исполнитель муниципальной программы  - отдел дорожной и транспортной инфраструктуры Администрации Конаковского района Тверской области</t>
  </si>
  <si>
    <t>№ 799 от 16.08.2022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</si>
</sst>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#,##0.0"/>
    <numFmt numFmtId="169" formatCode="#,##0;\-#,##0"/>
    <numFmt numFmtId="170" formatCode="0.000"/>
    <numFmt numFmtId="171" formatCode="#,##0.0000"/>
    <numFmt numFmtId="172" formatCode="#,##0.00000"/>
    <numFmt numFmtId="173" formatCode="#,##0.000\ _₽"/>
    <numFmt numFmtId="174" formatCode="#,##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\ _₽"/>
    <numFmt numFmtId="180" formatCode="#,##0.0\ _₽"/>
    <numFmt numFmtId="181" formatCode="#,##0.00\ _₽"/>
    <numFmt numFmtId="182" formatCode="#,##0.0000\ _₽"/>
    <numFmt numFmtId="183" formatCode="#,##0.00000\ _₽"/>
    <numFmt numFmtId="184" formatCode="_-* #,##0.000\ _₽_-;\-* #,##0.000\ _₽_-;_-* &quot;-&quot;???\ _₽_-;_-@_-"/>
    <numFmt numFmtId="185" formatCode="#,##0.000000\ _₽"/>
    <numFmt numFmtId="186" formatCode="#,##0.0000000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6"/>
      <name val="Times New Roman"/>
      <family val="1"/>
    </font>
    <font>
      <sz val="10"/>
      <name val="Times New Roman"/>
      <family val="1"/>
    </font>
    <font>
      <sz val="6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1" applyNumberFormat="0" applyAlignment="0" applyProtection="0"/>
    <xf numFmtId="0" fontId="6" fillId="30" borderId="2" applyNumberFormat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0" fillId="3" borderId="7" applyNumberFormat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5" fillId="41" borderId="10" applyNumberFormat="0" applyAlignment="0" applyProtection="0"/>
    <xf numFmtId="0" fontId="46" fillId="42" borderId="11" applyNumberFormat="0" applyAlignment="0" applyProtection="0"/>
    <xf numFmtId="0" fontId="47" fillId="42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43" borderId="16" applyNumberFormat="0" applyAlignment="0" applyProtection="0"/>
    <xf numFmtId="0" fontId="53" fillId="0" borderId="0" applyNumberFormat="0" applyFill="0" applyBorder="0" applyAlignment="0" applyProtection="0"/>
    <xf numFmtId="0" fontId="54" fillId="44" borderId="0" applyNumberFormat="0" applyBorder="0" applyAlignment="0" applyProtection="0"/>
    <xf numFmtId="0" fontId="2" fillId="0" borderId="0">
      <alignment/>
      <protection/>
    </xf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1" fillId="0" borderId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9" fillId="4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justify" vertical="center" wrapText="1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4" fontId="29" fillId="0" borderId="19" xfId="0" applyNumberFormat="1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4" fontId="29" fillId="0" borderId="20" xfId="0" applyNumberFormat="1" applyFont="1" applyBorder="1" applyAlignment="1">
      <alignment horizontal="center" wrapText="1"/>
    </xf>
    <xf numFmtId="4" fontId="30" fillId="0" borderId="22" xfId="0" applyNumberFormat="1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4" fontId="29" fillId="0" borderId="23" xfId="0" applyNumberFormat="1" applyFont="1" applyBorder="1" applyAlignment="1">
      <alignment horizontal="center" wrapText="1"/>
    </xf>
    <xf numFmtId="4" fontId="29" fillId="48" borderId="22" xfId="0" applyNumberFormat="1" applyFont="1" applyFill="1" applyBorder="1" applyAlignment="1">
      <alignment horizontal="center" wrapText="1"/>
    </xf>
    <xf numFmtId="0" fontId="29" fillId="48" borderId="22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29" fillId="0" borderId="22" xfId="0" applyFont="1" applyBorder="1" applyAlignment="1">
      <alignment horizontal="center" wrapText="1"/>
    </xf>
    <xf numFmtId="164" fontId="31" fillId="0" borderId="0" xfId="0" applyNumberFormat="1" applyFont="1" applyAlignment="1">
      <alignment/>
    </xf>
    <xf numFmtId="171" fontId="32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29" fillId="0" borderId="19" xfId="0" applyFont="1" applyBorder="1" applyAlignment="1">
      <alignment horizontal="center" wrapText="1"/>
    </xf>
    <xf numFmtId="164" fontId="32" fillId="0" borderId="0" xfId="0" applyNumberFormat="1" applyFont="1" applyAlignment="1">
      <alignment/>
    </xf>
    <xf numFmtId="164" fontId="0" fillId="0" borderId="0" xfId="100" applyNumberFormat="1" applyFill="1" applyBorder="1" applyAlignment="1" applyProtection="1">
      <alignment/>
      <protection/>
    </xf>
    <xf numFmtId="166" fontId="0" fillId="0" borderId="0" xfId="100" applyNumberFormat="1" applyFill="1" applyBorder="1" applyAlignment="1" applyProtection="1">
      <alignment/>
      <protection/>
    </xf>
    <xf numFmtId="4" fontId="29" fillId="0" borderId="22" xfId="0" applyNumberFormat="1" applyFont="1" applyBorder="1" applyAlignment="1">
      <alignment horizontal="center" wrapText="1"/>
    </xf>
    <xf numFmtId="3" fontId="26" fillId="49" borderId="25" xfId="0" applyNumberFormat="1" applyFont="1" applyFill="1" applyBorder="1" applyAlignment="1">
      <alignment horizontal="center" vertical="center" wrapText="1"/>
    </xf>
    <xf numFmtId="1" fontId="26" fillId="49" borderId="25" xfId="100" applyNumberFormat="1" applyFont="1" applyFill="1" applyBorder="1" applyAlignment="1" applyProtection="1">
      <alignment horizontal="center" vertical="center" wrapText="1"/>
      <protection/>
    </xf>
    <xf numFmtId="0" fontId="23" fillId="49" borderId="25" xfId="0" applyFont="1" applyFill="1" applyBorder="1" applyAlignment="1">
      <alignment horizontal="justify" vertical="center" wrapText="1"/>
    </xf>
    <xf numFmtId="0" fontId="25" fillId="49" borderId="25" xfId="0" applyFont="1" applyFill="1" applyBorder="1" applyAlignment="1">
      <alignment horizontal="center" vertical="center" wrapText="1"/>
    </xf>
    <xf numFmtId="164" fontId="26" fillId="49" borderId="0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49" fontId="19" fillId="49" borderId="25" xfId="9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center" vertical="center" wrapText="1"/>
    </xf>
    <xf numFmtId="164" fontId="26" fillId="49" borderId="25" xfId="0" applyNumberFormat="1" applyFont="1" applyFill="1" applyBorder="1" applyAlignment="1">
      <alignment horizontal="center" vertical="center" wrapText="1"/>
    </xf>
    <xf numFmtId="0" fontId="23" fillId="49" borderId="25" xfId="0" applyFont="1" applyFill="1" applyBorder="1" applyAlignment="1">
      <alignment horizontal="left" vertical="center" wrapText="1"/>
    </xf>
    <xf numFmtId="172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168" fontId="26" fillId="49" borderId="25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19" fillId="0" borderId="26" xfId="93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>
      <alignment horizontal="center" vertical="center" wrapText="1"/>
    </xf>
    <xf numFmtId="49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1" fontId="26" fillId="49" borderId="30" xfId="100" applyNumberFormat="1" applyFont="1" applyFill="1" applyBorder="1" applyAlignment="1" applyProtection="1">
      <alignment horizontal="center" vertical="center" wrapText="1"/>
      <protection/>
    </xf>
    <xf numFmtId="0" fontId="20" fillId="49" borderId="25" xfId="0" applyFont="1" applyFill="1" applyBorder="1" applyAlignment="1">
      <alignment horizontal="justify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49" fontId="19" fillId="0" borderId="32" xfId="93" applyNumberFormat="1" applyFont="1" applyFill="1" applyBorder="1" applyAlignment="1" applyProtection="1">
      <alignment horizontal="center" vertical="center" wrapText="1"/>
      <protection locked="0"/>
    </xf>
    <xf numFmtId="1" fontId="26" fillId="49" borderId="33" xfId="10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>
      <alignment horizontal="center" vertical="center" wrapText="1"/>
    </xf>
    <xf numFmtId="49" fontId="19" fillId="0" borderId="25" xfId="93" applyNumberFormat="1" applyFont="1" applyFill="1" applyBorder="1" applyAlignment="1" applyProtection="1">
      <alignment horizontal="center" vertical="center" wrapText="1"/>
      <protection locked="0"/>
    </xf>
    <xf numFmtId="49" fontId="19" fillId="0" borderId="29" xfId="93" applyNumberFormat="1" applyFont="1" applyFill="1" applyBorder="1" applyAlignment="1" applyProtection="1">
      <alignment horizontal="center" vertical="center" wrapText="1"/>
      <protection locked="0"/>
    </xf>
    <xf numFmtId="164" fontId="26" fillId="0" borderId="25" xfId="0" applyNumberFormat="1" applyFont="1" applyFill="1" applyBorder="1" applyAlignment="1">
      <alignment horizontal="center" vertical="center" wrapText="1"/>
    </xf>
    <xf numFmtId="164" fontId="60" fillId="0" borderId="25" xfId="0" applyNumberFormat="1" applyFont="1" applyFill="1" applyBorder="1" applyAlignment="1">
      <alignment horizontal="center" vertical="center" wrapText="1"/>
    </xf>
    <xf numFmtId="3" fontId="26" fillId="0" borderId="25" xfId="0" applyNumberFormat="1" applyFont="1" applyFill="1" applyBorder="1" applyAlignment="1">
      <alignment horizontal="center" vertical="center" wrapText="1"/>
    </xf>
    <xf numFmtId="3" fontId="60" fillId="0" borderId="25" xfId="0" applyNumberFormat="1" applyFont="1" applyFill="1" applyBorder="1" applyAlignment="1">
      <alignment horizontal="center" vertical="center" wrapText="1"/>
    </xf>
    <xf numFmtId="172" fontId="26" fillId="0" borderId="25" xfId="0" applyNumberFormat="1" applyFont="1" applyFill="1" applyBorder="1" applyAlignment="1">
      <alignment horizontal="center" vertical="center" wrapText="1"/>
    </xf>
    <xf numFmtId="164" fontId="26" fillId="0" borderId="30" xfId="0" applyNumberFormat="1" applyFont="1" applyFill="1" applyBorder="1" applyAlignment="1">
      <alignment horizontal="center" vertical="center" wrapText="1"/>
    </xf>
    <xf numFmtId="173" fontId="26" fillId="0" borderId="25" xfId="0" applyNumberFormat="1" applyFont="1" applyFill="1" applyBorder="1" applyAlignment="1">
      <alignment horizontal="center" vertical="center" wrapText="1"/>
    </xf>
    <xf numFmtId="164" fontId="26" fillId="0" borderId="33" xfId="0" applyNumberFormat="1" applyFont="1" applyFill="1" applyBorder="1" applyAlignment="1">
      <alignment horizontal="center" vertical="center" wrapText="1"/>
    </xf>
    <xf numFmtId="168" fontId="26" fillId="0" borderId="25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horizontal="justify" vertical="center" wrapText="1"/>
    </xf>
    <xf numFmtId="0" fontId="23" fillId="0" borderId="25" xfId="0" applyFont="1" applyFill="1" applyBorder="1" applyAlignment="1">
      <alignment horizontal="justify" vertical="center" wrapText="1"/>
    </xf>
    <xf numFmtId="0" fontId="23" fillId="49" borderId="30" xfId="0" applyFont="1" applyFill="1" applyBorder="1" applyAlignment="1">
      <alignment horizontal="justify" vertical="center" wrapText="1"/>
    </xf>
    <xf numFmtId="0" fontId="25" fillId="49" borderId="30" xfId="0" applyFont="1" applyFill="1" applyBorder="1" applyAlignment="1">
      <alignment horizontal="center" vertical="center" wrapText="1"/>
    </xf>
    <xf numFmtId="164" fontId="26" fillId="49" borderId="30" xfId="0" applyNumberFormat="1" applyFont="1" applyFill="1" applyBorder="1" applyAlignment="1">
      <alignment horizontal="center" vertical="center" wrapText="1"/>
    </xf>
    <xf numFmtId="173" fontId="26" fillId="49" borderId="25" xfId="0" applyNumberFormat="1" applyFont="1" applyFill="1" applyBorder="1" applyAlignment="1">
      <alignment horizontal="center" vertical="center" wrapText="1"/>
    </xf>
    <xf numFmtId="0" fontId="23" fillId="49" borderId="33" xfId="0" applyFont="1" applyFill="1" applyBorder="1" applyAlignment="1">
      <alignment horizontal="justify" vertical="center" wrapText="1"/>
    </xf>
    <xf numFmtId="0" fontId="25" fillId="49" borderId="33" xfId="0" applyFont="1" applyFill="1" applyBorder="1" applyAlignment="1">
      <alignment horizontal="center" vertical="center" wrapText="1"/>
    </xf>
    <xf numFmtId="164" fontId="26" fillId="49" borderId="33" xfId="0" applyNumberFormat="1" applyFont="1" applyFill="1" applyBorder="1" applyAlignment="1">
      <alignment horizontal="center" vertical="center" wrapText="1"/>
    </xf>
    <xf numFmtId="0" fontId="27" fillId="49" borderId="25" xfId="0" applyFont="1" applyFill="1" applyBorder="1" applyAlignment="1">
      <alignment vertical="center" wrapText="1"/>
    </xf>
    <xf numFmtId="0" fontId="19" fillId="49" borderId="0" xfId="0" applyFont="1" applyFill="1" applyAlignment="1">
      <alignment horizontal="center" vertical="center" wrapText="1"/>
    </xf>
    <xf numFmtId="0" fontId="20" fillId="49" borderId="0" xfId="0" applyFont="1" applyFill="1" applyAlignment="1">
      <alignment horizontal="justify" vertical="center" wrapText="1"/>
    </xf>
    <xf numFmtId="0" fontId="19" fillId="49" borderId="0" xfId="0" applyFont="1" applyFill="1" applyAlignment="1">
      <alignment vertical="center" wrapText="1"/>
    </xf>
    <xf numFmtId="0" fontId="20" fillId="49" borderId="0" xfId="0" applyFont="1" applyFill="1" applyAlignment="1">
      <alignment horizontal="justify" vertical="center" wrapText="1"/>
    </xf>
    <xf numFmtId="0" fontId="19" fillId="49" borderId="0" xfId="0" applyFont="1" applyFill="1" applyBorder="1" applyAlignment="1">
      <alignment horizontal="right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19" fillId="49" borderId="0" xfId="0" applyFont="1" applyFill="1" applyAlignment="1">
      <alignment horizontal="center" vertical="center" wrapText="1"/>
    </xf>
    <xf numFmtId="0" fontId="20" fillId="49" borderId="0" xfId="0" applyFont="1" applyFill="1" applyAlignment="1">
      <alignment horizontal="right" vertical="center" wrapText="1"/>
    </xf>
    <xf numFmtId="0" fontId="20" fillId="49" borderId="0" xfId="0" applyFont="1" applyFill="1" applyAlignment="1">
      <alignment horizontal="right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173" fontId="26" fillId="0" borderId="25" xfId="0" applyNumberFormat="1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179" fontId="26" fillId="0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26" fillId="49" borderId="25" xfId="0" applyFont="1" applyFill="1" applyBorder="1" applyAlignment="1">
      <alignment horizontal="center" vertical="center" wrapText="1"/>
    </xf>
    <xf numFmtId="179" fontId="26" fillId="49" borderId="25" xfId="0" applyNumberFormat="1" applyFont="1" applyFill="1" applyBorder="1" applyAlignment="1">
      <alignment horizontal="center" vertical="center" wrapText="1"/>
    </xf>
    <xf numFmtId="173" fontId="26" fillId="49" borderId="25" xfId="0" applyNumberFormat="1" applyFont="1" applyFill="1" applyBorder="1" applyAlignment="1">
      <alignment horizontal="center" vertical="center" wrapText="1"/>
    </xf>
    <xf numFmtId="0" fontId="23" fillId="49" borderId="0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4" fillId="49" borderId="25" xfId="0" applyFont="1" applyFill="1" applyBorder="1" applyAlignment="1">
      <alignment horizontal="center" vertical="center" wrapText="1"/>
    </xf>
    <xf numFmtId="0" fontId="20" fillId="49" borderId="0" xfId="0" applyFont="1" applyFill="1" applyBorder="1" applyAlignment="1">
      <alignment horizontal="left" vertical="center" wrapText="1"/>
    </xf>
    <xf numFmtId="0" fontId="20" fillId="49" borderId="0" xfId="0" applyFont="1" applyFill="1" applyAlignment="1">
      <alignment horizontal="right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3" fillId="49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justify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ОБАС 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90"/>
  <sheetViews>
    <sheetView tabSelected="1" zoomScale="90" zoomScaleNormal="90" zoomScaleSheetLayoutView="130" workbookViewId="0" topLeftCell="A1">
      <selection activeCell="AJ14" sqref="AJ14"/>
    </sheetView>
  </sheetViews>
  <sheetFormatPr defaultColWidth="12.140625" defaultRowHeight="15"/>
  <cols>
    <col min="1" max="17" width="1.7109375" style="1" customWidth="1"/>
    <col min="18" max="18" width="57.00390625" style="2" customWidth="1"/>
    <col min="19" max="19" width="6.140625" style="1" customWidth="1"/>
    <col min="20" max="20" width="9.7109375" style="1" customWidth="1"/>
    <col min="21" max="21" width="11.7109375" style="1" customWidth="1"/>
    <col min="22" max="22" width="12.140625" style="1" customWidth="1"/>
    <col min="23" max="23" width="13.57421875" style="1" customWidth="1"/>
    <col min="24" max="24" width="12.57421875" style="1" customWidth="1"/>
    <col min="25" max="25" width="11.7109375" style="1" customWidth="1"/>
    <col min="26" max="26" width="11.421875" style="1" customWidth="1"/>
    <col min="27" max="200" width="12.140625" style="1" customWidth="1"/>
    <col min="201" max="16384" width="12.140625" style="3" customWidth="1"/>
  </cols>
  <sheetData>
    <row r="1" spans="1:26" ht="12.7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  <c r="S1" s="109" t="s">
        <v>101</v>
      </c>
      <c r="T1" s="109"/>
      <c r="U1" s="109"/>
      <c r="V1" s="109"/>
      <c r="W1" s="109"/>
      <c r="X1" s="109"/>
      <c r="Y1" s="109"/>
      <c r="Z1" s="109"/>
    </row>
    <row r="2" spans="1:26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  <c r="S2" s="109" t="s">
        <v>86</v>
      </c>
      <c r="T2" s="109"/>
      <c r="U2" s="109"/>
      <c r="V2" s="109"/>
      <c r="W2" s="109"/>
      <c r="X2" s="109"/>
      <c r="Y2" s="109"/>
      <c r="Z2" s="109"/>
    </row>
    <row r="3" spans="1:26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S3" s="109" t="s">
        <v>105</v>
      </c>
      <c r="T3" s="109"/>
      <c r="U3" s="109"/>
      <c r="V3" s="109"/>
      <c r="W3" s="109"/>
      <c r="X3" s="109"/>
      <c r="Y3" s="109"/>
      <c r="Z3" s="109"/>
    </row>
    <row r="4" spans="1:26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4"/>
      <c r="S4" s="91"/>
      <c r="T4" s="91"/>
      <c r="U4" s="91"/>
      <c r="V4" s="91"/>
      <c r="W4" s="109" t="s">
        <v>90</v>
      </c>
      <c r="X4" s="109"/>
      <c r="Y4" s="109"/>
      <c r="Z4" s="109"/>
    </row>
    <row r="5" spans="1:26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4"/>
      <c r="S5" s="90"/>
      <c r="T5" s="90"/>
      <c r="U5" s="90"/>
      <c r="V5" s="109" t="s">
        <v>98</v>
      </c>
      <c r="W5" s="109"/>
      <c r="X5" s="109"/>
      <c r="Y5" s="109"/>
      <c r="Z5" s="109"/>
    </row>
    <row r="6" spans="1:26" ht="12.7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4"/>
      <c r="S6" s="90"/>
      <c r="T6" s="90"/>
      <c r="U6" s="109" t="s">
        <v>97</v>
      </c>
      <c r="V6" s="109"/>
      <c r="W6" s="109"/>
      <c r="X6" s="109"/>
      <c r="Y6" s="109"/>
      <c r="Z6" s="109"/>
    </row>
    <row r="7" spans="1:26" ht="12.7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4"/>
      <c r="S7" s="90"/>
      <c r="T7" s="90"/>
      <c r="U7" s="90"/>
      <c r="V7" s="90"/>
      <c r="W7" s="109" t="s">
        <v>91</v>
      </c>
      <c r="X7" s="109"/>
      <c r="Y7" s="109"/>
      <c r="Z7" s="109"/>
    </row>
    <row r="8" spans="1:203" s="4" customFormat="1" ht="9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6"/>
      <c r="S8" s="87"/>
      <c r="T8" s="87"/>
      <c r="U8" s="87"/>
      <c r="V8" s="87"/>
      <c r="W8" s="87"/>
      <c r="X8" s="87"/>
      <c r="Y8" s="87"/>
      <c r="Z8" s="87"/>
      <c r="GS8" s="5"/>
      <c r="GT8" s="5"/>
      <c r="GU8" s="5"/>
    </row>
    <row r="9" spans="1:203" s="4" customFormat="1" ht="15" customHeight="1">
      <c r="A9" s="110" t="s">
        <v>87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GS9" s="5"/>
      <c r="GT9" s="5"/>
      <c r="GU9" s="5"/>
    </row>
    <row r="10" spans="1:203" s="4" customFormat="1" ht="15" customHeight="1">
      <c r="A10" s="110" t="s">
        <v>34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GS10" s="5"/>
      <c r="GT10" s="5"/>
      <c r="GU10" s="5"/>
    </row>
    <row r="11" spans="1:203" s="4" customFormat="1" ht="1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GS11" s="5"/>
      <c r="GT11" s="5"/>
      <c r="GU11" s="5"/>
    </row>
    <row r="12" spans="1:203" s="4" customFormat="1" ht="15.75" customHeight="1">
      <c r="A12" s="105" t="s">
        <v>102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GS12" s="5"/>
      <c r="GT12" s="5"/>
      <c r="GU12" s="5"/>
    </row>
    <row r="13" spans="1:203" s="4" customFormat="1" ht="18.75" customHeight="1">
      <c r="A13" s="105" t="s">
        <v>103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GS13" s="5"/>
      <c r="GT13" s="5"/>
      <c r="GU13" s="5"/>
    </row>
    <row r="14" spans="1:203" s="4" customFormat="1" ht="15.75" customHeight="1">
      <c r="A14" s="105" t="s">
        <v>104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GS14" s="5"/>
      <c r="GT14" s="5"/>
      <c r="GU14" s="5"/>
    </row>
    <row r="15" spans="1:203" s="4" customFormat="1" ht="12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6"/>
      <c r="S15" s="89"/>
      <c r="T15" s="89"/>
      <c r="U15" s="89"/>
      <c r="V15" s="89"/>
      <c r="W15" s="89"/>
      <c r="X15" s="89"/>
      <c r="Y15" s="89"/>
      <c r="Z15" s="89"/>
      <c r="GS15" s="5"/>
      <c r="GT15" s="5"/>
      <c r="GU15" s="5"/>
    </row>
    <row r="16" spans="1:203" s="4" customFormat="1" ht="13.5" customHeight="1">
      <c r="A16" s="113" t="s">
        <v>0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GS16" s="5"/>
      <c r="GT16" s="5"/>
      <c r="GU16" s="5"/>
    </row>
    <row r="17" spans="1:203" s="4" customFormat="1" ht="13.5" customHeight="1">
      <c r="A17" s="108" t="s">
        <v>88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GS17" s="5"/>
      <c r="GT17" s="5"/>
      <c r="GU17" s="5"/>
    </row>
    <row r="18" spans="1:203" s="4" customFormat="1" ht="13.5" customHeight="1">
      <c r="A18" s="108" t="s">
        <v>89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GS18" s="5"/>
      <c r="GT18" s="5"/>
      <c r="GU18" s="5"/>
    </row>
    <row r="19" spans="1:203" s="4" customFormat="1" ht="13.5" customHeight="1">
      <c r="A19" s="108" t="s">
        <v>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GS19" s="5"/>
      <c r="GT19" s="5"/>
      <c r="GU19" s="5"/>
    </row>
    <row r="20" spans="1:203" s="4" customFormat="1" ht="13.5" customHeight="1">
      <c r="A20" s="108" t="s">
        <v>2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GS20" s="5"/>
      <c r="GT20" s="5"/>
      <c r="GU20" s="5"/>
    </row>
    <row r="21" spans="1:203" s="4" customFormat="1" ht="13.5" customHeight="1">
      <c r="A21" s="108" t="s">
        <v>3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GS21" s="5"/>
      <c r="GT21" s="5"/>
      <c r="GU21" s="5"/>
    </row>
    <row r="22" spans="1:203" s="4" customFormat="1" ht="13.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GS22" s="5"/>
      <c r="GT22" s="5"/>
      <c r="GU22" s="5"/>
    </row>
    <row r="23" spans="1:203" s="4" customFormat="1" ht="33" customHeight="1">
      <c r="A23" s="107" t="s">
        <v>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14" t="s">
        <v>5</v>
      </c>
      <c r="S23" s="106" t="s">
        <v>6</v>
      </c>
      <c r="T23" s="107" t="s">
        <v>7</v>
      </c>
      <c r="U23" s="107"/>
      <c r="V23" s="107"/>
      <c r="W23" s="107"/>
      <c r="X23" s="107"/>
      <c r="Y23" s="106" t="s">
        <v>8</v>
      </c>
      <c r="Z23" s="106"/>
      <c r="GS23" s="5"/>
      <c r="GT23" s="5"/>
      <c r="GU23" s="5"/>
    </row>
    <row r="24" spans="1:203" s="4" customFormat="1" ht="39.75" customHeight="1">
      <c r="A24" s="112" t="s">
        <v>9</v>
      </c>
      <c r="B24" s="112"/>
      <c r="C24" s="112"/>
      <c r="D24" s="106" t="s">
        <v>10</v>
      </c>
      <c r="E24" s="106"/>
      <c r="F24" s="106" t="s">
        <v>11</v>
      </c>
      <c r="G24" s="106"/>
      <c r="H24" s="111" t="s">
        <v>12</v>
      </c>
      <c r="I24" s="111"/>
      <c r="J24" s="111"/>
      <c r="K24" s="111"/>
      <c r="L24" s="111"/>
      <c r="M24" s="111"/>
      <c r="N24" s="111"/>
      <c r="O24" s="111"/>
      <c r="P24" s="111"/>
      <c r="Q24" s="111"/>
      <c r="R24" s="114"/>
      <c r="S24" s="106"/>
      <c r="T24" s="35">
        <v>2021</v>
      </c>
      <c r="U24" s="101">
        <v>2022</v>
      </c>
      <c r="V24" s="35">
        <v>2023</v>
      </c>
      <c r="W24" s="35">
        <v>2024</v>
      </c>
      <c r="X24" s="35">
        <v>2025</v>
      </c>
      <c r="Y24" s="35" t="s">
        <v>13</v>
      </c>
      <c r="Z24" s="32" t="s">
        <v>14</v>
      </c>
      <c r="GS24" s="5"/>
      <c r="GT24" s="5"/>
      <c r="GU24" s="5"/>
    </row>
    <row r="25" spans="1:203" s="4" customFormat="1" ht="15.75" customHeight="1">
      <c r="A25" s="32">
        <v>1</v>
      </c>
      <c r="B25" s="32">
        <v>2</v>
      </c>
      <c r="C25" s="32">
        <v>3</v>
      </c>
      <c r="D25" s="32">
        <v>4</v>
      </c>
      <c r="E25" s="32">
        <v>5</v>
      </c>
      <c r="F25" s="32">
        <v>6</v>
      </c>
      <c r="G25" s="32">
        <v>7</v>
      </c>
      <c r="H25" s="32">
        <v>8</v>
      </c>
      <c r="I25" s="32">
        <v>9</v>
      </c>
      <c r="J25" s="32">
        <v>10</v>
      </c>
      <c r="K25" s="32">
        <v>11</v>
      </c>
      <c r="L25" s="32">
        <v>12</v>
      </c>
      <c r="M25" s="32">
        <v>13</v>
      </c>
      <c r="N25" s="32">
        <v>14</v>
      </c>
      <c r="O25" s="32">
        <v>15</v>
      </c>
      <c r="P25" s="32">
        <v>16</v>
      </c>
      <c r="Q25" s="32">
        <v>17</v>
      </c>
      <c r="R25" s="32">
        <v>18</v>
      </c>
      <c r="S25" s="32">
        <v>19</v>
      </c>
      <c r="T25" s="32">
        <v>20</v>
      </c>
      <c r="U25" s="100">
        <v>21</v>
      </c>
      <c r="V25" s="32">
        <v>22</v>
      </c>
      <c r="W25" s="32">
        <v>23</v>
      </c>
      <c r="X25" s="32">
        <v>24</v>
      </c>
      <c r="Y25" s="32">
        <v>25</v>
      </c>
      <c r="Z25" s="32">
        <v>26</v>
      </c>
      <c r="GS25" s="5"/>
      <c r="GT25" s="5"/>
      <c r="GU25" s="5"/>
    </row>
    <row r="26" spans="1:203" s="4" customFormat="1" ht="21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29" t="s">
        <v>15</v>
      </c>
      <c r="S26" s="30" t="s">
        <v>16</v>
      </c>
      <c r="T26" s="36">
        <f>SUM(T31+T43)</f>
        <v>149059.86099999998</v>
      </c>
      <c r="U26" s="36">
        <f>SUM(U31+U43)</f>
        <v>169784.90399999998</v>
      </c>
      <c r="V26" s="36">
        <f>SUM(V31+V43)</f>
        <v>76769.82</v>
      </c>
      <c r="W26" s="36">
        <f>SUM(W31+W43)</f>
        <v>79664.587</v>
      </c>
      <c r="X26" s="61">
        <f>SUM(X31+X43)</f>
        <v>34613.36</v>
      </c>
      <c r="Y26" s="61">
        <f>SUM(T26:X26)</f>
        <v>509892.53199999995</v>
      </c>
      <c r="Z26" s="28">
        <v>2025</v>
      </c>
      <c r="GS26" s="5"/>
      <c r="GT26" s="5"/>
      <c r="GU26" s="5"/>
    </row>
    <row r="27" spans="1:203" s="4" customFormat="1" ht="27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29" t="s">
        <v>35</v>
      </c>
      <c r="S27" s="70" t="s">
        <v>17</v>
      </c>
      <c r="T27" s="61" t="s">
        <v>17</v>
      </c>
      <c r="U27" s="36" t="s">
        <v>17</v>
      </c>
      <c r="V27" s="36" t="s">
        <v>17</v>
      </c>
      <c r="W27" s="36" t="s">
        <v>17</v>
      </c>
      <c r="X27" s="61" t="s">
        <v>17</v>
      </c>
      <c r="Y27" s="61" t="s">
        <v>17</v>
      </c>
      <c r="Z27" s="28" t="s">
        <v>18</v>
      </c>
      <c r="GS27" s="5"/>
      <c r="GT27" s="5"/>
      <c r="GU27" s="5"/>
    </row>
    <row r="28" spans="1:203" s="4" customFormat="1" ht="25.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7" t="s">
        <v>36</v>
      </c>
      <c r="S28" s="70" t="s">
        <v>26</v>
      </c>
      <c r="T28" s="69">
        <v>2505.5</v>
      </c>
      <c r="U28" s="40">
        <v>2505.5</v>
      </c>
      <c r="V28" s="40">
        <v>2505.5</v>
      </c>
      <c r="W28" s="40">
        <v>2505.5</v>
      </c>
      <c r="X28" s="69">
        <v>2505.5</v>
      </c>
      <c r="Y28" s="69">
        <v>2505.5</v>
      </c>
      <c r="Z28" s="28">
        <v>2025</v>
      </c>
      <c r="AA28" s="6"/>
      <c r="GS28" s="5"/>
      <c r="GT28" s="5"/>
      <c r="GU28" s="5"/>
    </row>
    <row r="29" spans="1:203" s="4" customFormat="1" ht="38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3"/>
      <c r="P29" s="33"/>
      <c r="Q29" s="33"/>
      <c r="R29" s="29" t="s">
        <v>37</v>
      </c>
      <c r="S29" s="70" t="s">
        <v>25</v>
      </c>
      <c r="T29" s="65">
        <v>53.59443</v>
      </c>
      <c r="U29" s="38">
        <f>U45</f>
        <v>122.74443</v>
      </c>
      <c r="V29" s="38">
        <f>V45</f>
        <v>122.74443</v>
      </c>
      <c r="W29" s="38">
        <f>W45</f>
        <v>122.74443</v>
      </c>
      <c r="X29" s="38">
        <f>X45</f>
        <v>122.74443</v>
      </c>
      <c r="Y29" s="38">
        <f>Y45</f>
        <v>122.74443</v>
      </c>
      <c r="Z29" s="44">
        <v>2025</v>
      </c>
      <c r="AA29" s="6"/>
      <c r="GS29" s="5"/>
      <c r="GT29" s="5"/>
      <c r="GU29" s="5"/>
    </row>
    <row r="30" spans="1:203" s="4" customFormat="1" ht="5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49" t="s">
        <v>38</v>
      </c>
      <c r="S30" s="70" t="s">
        <v>21</v>
      </c>
      <c r="T30" s="63">
        <v>10</v>
      </c>
      <c r="U30" s="27">
        <v>10</v>
      </c>
      <c r="V30" s="27">
        <v>9</v>
      </c>
      <c r="W30" s="27">
        <v>9</v>
      </c>
      <c r="X30" s="63">
        <v>7</v>
      </c>
      <c r="Y30" s="63">
        <v>7</v>
      </c>
      <c r="Z30" s="28">
        <v>2025</v>
      </c>
      <c r="AA30" s="6"/>
      <c r="GS30" s="5"/>
      <c r="GT30" s="5"/>
      <c r="GU30" s="5"/>
    </row>
    <row r="31" spans="1:27" s="4" customFormat="1" ht="30.75" customHeight="1">
      <c r="A31" s="41">
        <v>6</v>
      </c>
      <c r="B31" s="41">
        <v>0</v>
      </c>
      <c r="C31" s="41">
        <v>1</v>
      </c>
      <c r="D31" s="41">
        <v>0</v>
      </c>
      <c r="E31" s="41">
        <v>4</v>
      </c>
      <c r="F31" s="41">
        <v>0</v>
      </c>
      <c r="G31" s="41">
        <v>8</v>
      </c>
      <c r="H31" s="41">
        <v>0</v>
      </c>
      <c r="I31" s="41">
        <v>3</v>
      </c>
      <c r="J31" s="41">
        <v>1</v>
      </c>
      <c r="K31" s="41">
        <v>0</v>
      </c>
      <c r="L31" s="41">
        <v>0</v>
      </c>
      <c r="M31" s="41">
        <v>0</v>
      </c>
      <c r="N31" s="41">
        <v>0</v>
      </c>
      <c r="O31" s="42" t="s">
        <v>29</v>
      </c>
      <c r="P31" s="42" t="s">
        <v>29</v>
      </c>
      <c r="Q31" s="42" t="s">
        <v>29</v>
      </c>
      <c r="R31" s="72" t="s">
        <v>39</v>
      </c>
      <c r="S31" s="70" t="s">
        <v>16</v>
      </c>
      <c r="T31" s="61">
        <f>SUM(T37)</f>
        <v>2062.5330000000004</v>
      </c>
      <c r="U31" s="36">
        <f>U37</f>
        <v>1111.067</v>
      </c>
      <c r="V31" s="61">
        <f>SUM(V32+V37)</f>
        <v>1158.8</v>
      </c>
      <c r="W31" s="61">
        <f>W37</f>
        <v>1208.667</v>
      </c>
      <c r="X31" s="61">
        <f>X37</f>
        <v>559.3</v>
      </c>
      <c r="Y31" s="61">
        <f>SUM(T31:X31)</f>
        <v>6100.367000000001</v>
      </c>
      <c r="Z31" s="28">
        <v>2025</v>
      </c>
      <c r="AA31" s="6"/>
    </row>
    <row r="32" spans="1:26" s="4" customFormat="1" ht="25.5">
      <c r="A32" s="41">
        <v>6</v>
      </c>
      <c r="B32" s="41">
        <v>0</v>
      </c>
      <c r="C32" s="41">
        <v>1</v>
      </c>
      <c r="D32" s="41">
        <v>0</v>
      </c>
      <c r="E32" s="41">
        <v>4</v>
      </c>
      <c r="F32" s="41">
        <v>0</v>
      </c>
      <c r="G32" s="41">
        <v>8</v>
      </c>
      <c r="H32" s="41">
        <v>0</v>
      </c>
      <c r="I32" s="41">
        <v>3</v>
      </c>
      <c r="J32" s="41">
        <v>1</v>
      </c>
      <c r="K32" s="41">
        <v>0</v>
      </c>
      <c r="L32" s="41">
        <v>1</v>
      </c>
      <c r="M32" s="41">
        <v>0</v>
      </c>
      <c r="N32" s="41">
        <v>0</v>
      </c>
      <c r="O32" s="42" t="s">
        <v>29</v>
      </c>
      <c r="P32" s="42" t="s">
        <v>29</v>
      </c>
      <c r="Q32" s="42" t="s">
        <v>29</v>
      </c>
      <c r="R32" s="73" t="s">
        <v>40</v>
      </c>
      <c r="S32" s="70" t="s">
        <v>16</v>
      </c>
      <c r="T32" s="61">
        <v>0</v>
      </c>
      <c r="U32" s="36">
        <v>0</v>
      </c>
      <c r="V32" s="61">
        <v>0</v>
      </c>
      <c r="W32" s="61">
        <v>0</v>
      </c>
      <c r="X32" s="61">
        <v>0</v>
      </c>
      <c r="Y32" s="61">
        <v>0</v>
      </c>
      <c r="Z32" s="28" t="s">
        <v>18</v>
      </c>
    </row>
    <row r="33" spans="1:203" s="4" customFormat="1" ht="28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73" t="s">
        <v>41</v>
      </c>
      <c r="S33" s="70" t="s">
        <v>22</v>
      </c>
      <c r="T33" s="69">
        <v>2500</v>
      </c>
      <c r="U33" s="40">
        <v>2500</v>
      </c>
      <c r="V33" s="69">
        <v>2500</v>
      </c>
      <c r="W33" s="69">
        <v>2500</v>
      </c>
      <c r="X33" s="69">
        <v>2500</v>
      </c>
      <c r="Y33" s="69">
        <v>2500</v>
      </c>
      <c r="Z33" s="28">
        <v>2025</v>
      </c>
      <c r="GS33" s="5"/>
      <c r="GT33" s="5"/>
      <c r="GU33" s="5"/>
    </row>
    <row r="34" spans="1:203" s="4" customFormat="1" ht="25.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73" t="s">
        <v>42</v>
      </c>
      <c r="S34" s="70" t="s">
        <v>21</v>
      </c>
      <c r="T34" s="63">
        <v>5</v>
      </c>
      <c r="U34" s="27">
        <v>5</v>
      </c>
      <c r="V34" s="63">
        <v>4</v>
      </c>
      <c r="W34" s="63">
        <v>4</v>
      </c>
      <c r="X34" s="63">
        <v>3</v>
      </c>
      <c r="Y34" s="63">
        <v>3</v>
      </c>
      <c r="Z34" s="28">
        <v>2025</v>
      </c>
      <c r="GS34" s="5"/>
      <c r="GT34" s="5"/>
      <c r="GU34" s="5"/>
    </row>
    <row r="35" spans="1:203" s="4" customFormat="1" ht="25.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3"/>
      <c r="P35" s="33"/>
      <c r="Q35" s="33"/>
      <c r="R35" s="73" t="s">
        <v>43</v>
      </c>
      <c r="S35" s="70" t="s">
        <v>27</v>
      </c>
      <c r="T35" s="63">
        <v>1</v>
      </c>
      <c r="U35" s="27">
        <v>1</v>
      </c>
      <c r="V35" s="63">
        <v>1</v>
      </c>
      <c r="W35" s="63">
        <v>1</v>
      </c>
      <c r="X35" s="63">
        <v>1</v>
      </c>
      <c r="Y35" s="63">
        <v>1</v>
      </c>
      <c r="Z35" s="28">
        <v>2025</v>
      </c>
      <c r="GS35" s="5"/>
      <c r="GT35" s="5"/>
      <c r="GU35" s="5"/>
    </row>
    <row r="36" spans="1:203" s="4" customFormat="1" ht="25.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3"/>
      <c r="P36" s="33"/>
      <c r="Q36" s="33"/>
      <c r="R36" s="73" t="s">
        <v>44</v>
      </c>
      <c r="S36" s="70" t="s">
        <v>27</v>
      </c>
      <c r="T36" s="63">
        <v>1</v>
      </c>
      <c r="U36" s="27">
        <v>1</v>
      </c>
      <c r="V36" s="63">
        <v>1</v>
      </c>
      <c r="W36" s="63">
        <v>1</v>
      </c>
      <c r="X36" s="63">
        <v>1</v>
      </c>
      <c r="Y36" s="63">
        <v>1</v>
      </c>
      <c r="Z36" s="28">
        <v>2025</v>
      </c>
      <c r="GS36" s="5"/>
      <c r="GT36" s="5"/>
      <c r="GU36" s="5"/>
    </row>
    <row r="37" spans="1:203" s="4" customFormat="1" ht="25.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  <c r="P37" s="33"/>
      <c r="Q37" s="33"/>
      <c r="R37" s="73" t="s">
        <v>45</v>
      </c>
      <c r="S37" s="70" t="s">
        <v>16</v>
      </c>
      <c r="T37" s="61">
        <f>SUM(T39+T41)</f>
        <v>2062.5330000000004</v>
      </c>
      <c r="U37" s="36">
        <f>SUM(U39+U41)</f>
        <v>1111.067</v>
      </c>
      <c r="V37" s="61">
        <f>SUM(V39+V41)</f>
        <v>1158.8</v>
      </c>
      <c r="W37" s="61">
        <f>SUM(W39+W41)</f>
        <v>1208.667</v>
      </c>
      <c r="X37" s="61">
        <f>SUM(X39+X41)</f>
        <v>559.3</v>
      </c>
      <c r="Y37" s="61">
        <f>SUM(T37:X37)</f>
        <v>6100.367000000001</v>
      </c>
      <c r="Z37" s="28">
        <v>2025</v>
      </c>
      <c r="GS37" s="5"/>
      <c r="GT37" s="5"/>
      <c r="GU37" s="5"/>
    </row>
    <row r="38" spans="1:203" s="4" customFormat="1" ht="39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  <c r="P38" s="33"/>
      <c r="Q38" s="33"/>
      <c r="R38" s="73" t="s">
        <v>46</v>
      </c>
      <c r="S38" s="70" t="s">
        <v>20</v>
      </c>
      <c r="T38" s="69">
        <v>5.5</v>
      </c>
      <c r="U38" s="40">
        <v>5.5</v>
      </c>
      <c r="V38" s="69">
        <v>5.5</v>
      </c>
      <c r="W38" s="69">
        <v>5.5</v>
      </c>
      <c r="X38" s="69">
        <v>5.5</v>
      </c>
      <c r="Y38" s="69">
        <v>5.5</v>
      </c>
      <c r="Z38" s="28">
        <v>2025</v>
      </c>
      <c r="AA38" s="34"/>
      <c r="GS38" s="5"/>
      <c r="GT38" s="5"/>
      <c r="GU38" s="5"/>
    </row>
    <row r="39" spans="1:203" s="4" customFormat="1" ht="42" customHeight="1">
      <c r="A39" s="32">
        <v>6</v>
      </c>
      <c r="B39" s="32">
        <v>0</v>
      </c>
      <c r="C39" s="32">
        <v>1</v>
      </c>
      <c r="D39" s="32">
        <v>0</v>
      </c>
      <c r="E39" s="32">
        <v>4</v>
      </c>
      <c r="F39" s="32">
        <v>0</v>
      </c>
      <c r="G39" s="32">
        <v>8</v>
      </c>
      <c r="H39" s="32">
        <v>0</v>
      </c>
      <c r="I39" s="32">
        <v>3</v>
      </c>
      <c r="J39" s="32">
        <v>1</v>
      </c>
      <c r="K39" s="32">
        <v>0</v>
      </c>
      <c r="L39" s="32">
        <v>2</v>
      </c>
      <c r="M39" s="32">
        <v>1</v>
      </c>
      <c r="N39" s="32">
        <v>0</v>
      </c>
      <c r="O39" s="33" t="s">
        <v>76</v>
      </c>
      <c r="P39" s="33" t="s">
        <v>75</v>
      </c>
      <c r="Q39" s="33" t="s">
        <v>29</v>
      </c>
      <c r="R39" s="73" t="s">
        <v>47</v>
      </c>
      <c r="S39" s="70" t="s">
        <v>16</v>
      </c>
      <c r="T39" s="61">
        <v>1546.9</v>
      </c>
      <c r="U39" s="36">
        <v>833.3</v>
      </c>
      <c r="V39" s="61">
        <v>869.1</v>
      </c>
      <c r="W39" s="62">
        <v>906.5</v>
      </c>
      <c r="X39" s="62">
        <v>0</v>
      </c>
      <c r="Y39" s="62">
        <f>SUM(T39:X39)</f>
        <v>4155.799999999999</v>
      </c>
      <c r="Z39" s="28">
        <v>2025</v>
      </c>
      <c r="AA39" s="31"/>
      <c r="GS39" s="5"/>
      <c r="GT39" s="5"/>
      <c r="GU39" s="5"/>
    </row>
    <row r="40" spans="1:203" s="4" customFormat="1" ht="38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33"/>
      <c r="Q40" s="33"/>
      <c r="R40" s="73" t="s">
        <v>48</v>
      </c>
      <c r="S40" s="70" t="s">
        <v>19</v>
      </c>
      <c r="T40" s="63">
        <v>75</v>
      </c>
      <c r="U40" s="27">
        <f>T40</f>
        <v>75</v>
      </c>
      <c r="V40" s="63">
        <v>75</v>
      </c>
      <c r="W40" s="64">
        <v>0</v>
      </c>
      <c r="X40" s="64">
        <v>0</v>
      </c>
      <c r="Y40" s="64">
        <f>T40</f>
        <v>75</v>
      </c>
      <c r="Z40" s="28">
        <v>2025</v>
      </c>
      <c r="GS40" s="5"/>
      <c r="GT40" s="5"/>
      <c r="GU40" s="5"/>
    </row>
    <row r="41" spans="1:203" s="4" customFormat="1" ht="38.25">
      <c r="A41" s="51">
        <v>6</v>
      </c>
      <c r="B41" s="51">
        <v>0</v>
      </c>
      <c r="C41" s="51">
        <v>1</v>
      </c>
      <c r="D41" s="51">
        <v>0</v>
      </c>
      <c r="E41" s="51">
        <v>4</v>
      </c>
      <c r="F41" s="51">
        <v>0</v>
      </c>
      <c r="G41" s="51">
        <v>8</v>
      </c>
      <c r="H41" s="51">
        <v>0</v>
      </c>
      <c r="I41" s="51">
        <v>3</v>
      </c>
      <c r="J41" s="51">
        <v>1</v>
      </c>
      <c r="K41" s="51">
        <v>0</v>
      </c>
      <c r="L41" s="51">
        <v>2</v>
      </c>
      <c r="M41" s="51" t="s">
        <v>30</v>
      </c>
      <c r="N41" s="51">
        <v>0</v>
      </c>
      <c r="O41" s="33" t="s">
        <v>76</v>
      </c>
      <c r="P41" s="33" t="s">
        <v>75</v>
      </c>
      <c r="Q41" s="33" t="s">
        <v>29</v>
      </c>
      <c r="R41" s="73" t="s">
        <v>49</v>
      </c>
      <c r="S41" s="70" t="s">
        <v>16</v>
      </c>
      <c r="T41" s="61">
        <v>515.633</v>
      </c>
      <c r="U41" s="36">
        <v>277.767</v>
      </c>
      <c r="V41" s="61">
        <v>289.7</v>
      </c>
      <c r="W41" s="62">
        <v>302.167</v>
      </c>
      <c r="X41" s="62">
        <v>559.3</v>
      </c>
      <c r="Y41" s="62">
        <f>SUM(T41:X41)</f>
        <v>1944.567</v>
      </c>
      <c r="Z41" s="28">
        <v>2025</v>
      </c>
      <c r="GS41" s="5"/>
      <c r="GT41" s="5"/>
      <c r="GU41" s="5"/>
    </row>
    <row r="42" spans="1:203" s="4" customFormat="1" ht="25.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  <c r="P42" s="33"/>
      <c r="Q42" s="33"/>
      <c r="R42" s="29" t="s">
        <v>50</v>
      </c>
      <c r="S42" s="70" t="s">
        <v>19</v>
      </c>
      <c r="T42" s="63">
        <v>25</v>
      </c>
      <c r="U42" s="27">
        <f>T42</f>
        <v>25</v>
      </c>
      <c r="V42" s="63">
        <f>U42</f>
        <v>25</v>
      </c>
      <c r="W42" s="64">
        <v>25</v>
      </c>
      <c r="X42" s="64">
        <v>25</v>
      </c>
      <c r="Y42" s="64">
        <v>25</v>
      </c>
      <c r="Z42" s="28">
        <v>2025</v>
      </c>
      <c r="GS42" s="5"/>
      <c r="GT42" s="5"/>
      <c r="GU42" s="5"/>
    </row>
    <row r="43" spans="1:203" s="4" customFormat="1" ht="42.75" customHeight="1">
      <c r="A43" s="32">
        <v>6</v>
      </c>
      <c r="B43" s="32">
        <v>0</v>
      </c>
      <c r="C43" s="32">
        <v>1</v>
      </c>
      <c r="D43" s="32">
        <v>0</v>
      </c>
      <c r="E43" s="32">
        <v>4</v>
      </c>
      <c r="F43" s="32">
        <v>0</v>
      </c>
      <c r="G43" s="32">
        <v>9</v>
      </c>
      <c r="H43" s="32">
        <v>0</v>
      </c>
      <c r="I43" s="32">
        <v>3</v>
      </c>
      <c r="J43" s="32">
        <v>2</v>
      </c>
      <c r="K43" s="32">
        <v>0</v>
      </c>
      <c r="L43" s="32">
        <v>0</v>
      </c>
      <c r="M43" s="32">
        <v>0</v>
      </c>
      <c r="N43" s="32">
        <v>0</v>
      </c>
      <c r="O43" s="33" t="s">
        <v>29</v>
      </c>
      <c r="P43" s="33" t="s">
        <v>29</v>
      </c>
      <c r="Q43" s="33" t="s">
        <v>29</v>
      </c>
      <c r="R43" s="82" t="s">
        <v>51</v>
      </c>
      <c r="S43" s="71" t="s">
        <v>16</v>
      </c>
      <c r="T43" s="36">
        <f>SUM(T44+T51+T58)</f>
        <v>146997.32799999998</v>
      </c>
      <c r="U43" s="36">
        <f>SUM(U44+U51+U58)</f>
        <v>168673.83699999997</v>
      </c>
      <c r="V43" s="36">
        <f>SUM(V44+V51+V58)</f>
        <v>75611.02</v>
      </c>
      <c r="W43" s="36">
        <f>SUM(W44+W51+W58)</f>
        <v>78455.92</v>
      </c>
      <c r="X43" s="61">
        <f>SUM(X44+X51+X58)</f>
        <v>34054.06</v>
      </c>
      <c r="Y43" s="61">
        <f>SUM(T43:X43)</f>
        <v>503792.1649999999</v>
      </c>
      <c r="Z43" s="28">
        <v>2025</v>
      </c>
      <c r="GS43" s="5"/>
      <c r="GT43" s="5"/>
      <c r="GU43" s="5"/>
    </row>
    <row r="44" spans="1:203" s="4" customFormat="1" ht="25.5">
      <c r="A44" s="52">
        <v>6</v>
      </c>
      <c r="B44" s="52">
        <v>0</v>
      </c>
      <c r="C44" s="52">
        <v>1</v>
      </c>
      <c r="D44" s="52">
        <v>0</v>
      </c>
      <c r="E44" s="52">
        <v>4</v>
      </c>
      <c r="F44" s="52">
        <v>0</v>
      </c>
      <c r="G44" s="52">
        <v>9</v>
      </c>
      <c r="H44" s="52">
        <v>0</v>
      </c>
      <c r="I44" s="52">
        <v>3</v>
      </c>
      <c r="J44" s="52">
        <v>2</v>
      </c>
      <c r="K44" s="52">
        <v>0</v>
      </c>
      <c r="L44" s="52">
        <v>1</v>
      </c>
      <c r="M44" s="52">
        <v>0</v>
      </c>
      <c r="N44" s="52">
        <v>0</v>
      </c>
      <c r="O44" s="33" t="s">
        <v>29</v>
      </c>
      <c r="P44" s="33" t="s">
        <v>29</v>
      </c>
      <c r="Q44" s="33" t="s">
        <v>29</v>
      </c>
      <c r="R44" s="73" t="s">
        <v>52</v>
      </c>
      <c r="S44" s="70" t="s">
        <v>16</v>
      </c>
      <c r="T44" s="61">
        <f>SUM(T47+T49)</f>
        <v>3214.21</v>
      </c>
      <c r="U44" s="36">
        <f>SUM(U47+U49)</f>
        <v>8646.561</v>
      </c>
      <c r="V44" s="61">
        <f>SUM(V47+V49)</f>
        <v>8353.77</v>
      </c>
      <c r="W44" s="61">
        <f>SUM(W47+W49)</f>
        <v>8688.67</v>
      </c>
      <c r="X44" s="61">
        <f>SUM(X47+X49)</f>
        <v>115.06</v>
      </c>
      <c r="Y44" s="61">
        <f>SUM(T44:X44)</f>
        <v>29018.271000000004</v>
      </c>
      <c r="Z44" s="28">
        <v>2025</v>
      </c>
      <c r="GS44" s="5"/>
      <c r="GT44" s="5"/>
      <c r="GU44" s="5"/>
    </row>
    <row r="45" spans="1:203" s="4" customFormat="1" ht="5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3"/>
      <c r="P45" s="33"/>
      <c r="Q45" s="33"/>
      <c r="R45" s="74" t="s">
        <v>53</v>
      </c>
      <c r="S45" s="70" t="s">
        <v>25</v>
      </c>
      <c r="T45" s="65">
        <v>53.59443</v>
      </c>
      <c r="U45" s="38">
        <f>SUM(U48+U50)</f>
        <v>122.74443</v>
      </c>
      <c r="V45" s="38">
        <f>SUM(V48+V50)</f>
        <v>122.74443</v>
      </c>
      <c r="W45" s="38">
        <f>SUM(W48+W50)</f>
        <v>122.74443</v>
      </c>
      <c r="X45" s="38">
        <f>SUM(X48+X50)</f>
        <v>122.74443</v>
      </c>
      <c r="Y45" s="38">
        <f>SUM(Y48+Y50)</f>
        <v>122.74443</v>
      </c>
      <c r="Z45" s="28">
        <v>2025</v>
      </c>
      <c r="GS45" s="5"/>
      <c r="GT45" s="5"/>
      <c r="GU45" s="5"/>
    </row>
    <row r="46" spans="1:203" s="4" customFormat="1" ht="53.2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  <c r="P46" s="33"/>
      <c r="Q46" s="33"/>
      <c r="R46" s="74" t="s">
        <v>54</v>
      </c>
      <c r="S46" s="70" t="s">
        <v>21</v>
      </c>
      <c r="T46" s="63">
        <v>5</v>
      </c>
      <c r="U46" s="27">
        <v>5</v>
      </c>
      <c r="V46" s="63">
        <v>4</v>
      </c>
      <c r="W46" s="63">
        <v>4</v>
      </c>
      <c r="X46" s="63">
        <v>3</v>
      </c>
      <c r="Y46" s="63">
        <v>3</v>
      </c>
      <c r="Z46" s="28">
        <v>2025</v>
      </c>
      <c r="GS46" s="5"/>
      <c r="GT46" s="5"/>
      <c r="GU46" s="5"/>
    </row>
    <row r="47" spans="1:203" s="4" customFormat="1" ht="53.25" customHeight="1">
      <c r="A47" s="52">
        <v>6</v>
      </c>
      <c r="B47" s="52">
        <v>0</v>
      </c>
      <c r="C47" s="52">
        <v>1</v>
      </c>
      <c r="D47" s="52">
        <v>0</v>
      </c>
      <c r="E47" s="52">
        <v>4</v>
      </c>
      <c r="F47" s="52">
        <v>0</v>
      </c>
      <c r="G47" s="52">
        <v>9</v>
      </c>
      <c r="H47" s="52">
        <v>0</v>
      </c>
      <c r="I47" s="52">
        <v>3</v>
      </c>
      <c r="J47" s="52">
        <v>2</v>
      </c>
      <c r="K47" s="52">
        <v>0</v>
      </c>
      <c r="L47" s="52">
        <v>1</v>
      </c>
      <c r="M47" s="52">
        <v>1</v>
      </c>
      <c r="N47" s="52">
        <v>0</v>
      </c>
      <c r="O47" s="33" t="s">
        <v>32</v>
      </c>
      <c r="P47" s="33" t="s">
        <v>31</v>
      </c>
      <c r="Q47" s="33" t="s">
        <v>29</v>
      </c>
      <c r="R47" s="73" t="s">
        <v>55</v>
      </c>
      <c r="S47" s="70" t="s">
        <v>16</v>
      </c>
      <c r="T47" s="61">
        <v>3113.9</v>
      </c>
      <c r="U47" s="36">
        <v>7922.6</v>
      </c>
      <c r="V47" s="61">
        <v>8239.5</v>
      </c>
      <c r="W47" s="61">
        <v>8569.1</v>
      </c>
      <c r="X47" s="61">
        <v>0</v>
      </c>
      <c r="Y47" s="61">
        <f>SUM(T47:X47)</f>
        <v>27845.1</v>
      </c>
      <c r="Z47" s="28">
        <v>2025</v>
      </c>
      <c r="GS47" s="5"/>
      <c r="GT47" s="5"/>
      <c r="GU47" s="5"/>
    </row>
    <row r="48" spans="1:203" s="4" customFormat="1" ht="60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3"/>
      <c r="Q48" s="33"/>
      <c r="R48" s="73" t="s">
        <v>56</v>
      </c>
      <c r="S48" s="70" t="s">
        <v>23</v>
      </c>
      <c r="T48" s="69">
        <v>50.4</v>
      </c>
      <c r="U48" s="40">
        <v>109.1</v>
      </c>
      <c r="V48" s="40">
        <v>109.1</v>
      </c>
      <c r="W48" s="40">
        <v>109.1</v>
      </c>
      <c r="X48" s="40">
        <v>109.1</v>
      </c>
      <c r="Y48" s="40">
        <v>109.1</v>
      </c>
      <c r="Z48" s="28">
        <v>2025</v>
      </c>
      <c r="GS48" s="5"/>
      <c r="GT48" s="5"/>
      <c r="GU48" s="5"/>
    </row>
    <row r="49" spans="1:26" ht="51">
      <c r="A49" s="52">
        <v>6</v>
      </c>
      <c r="B49" s="52">
        <v>0</v>
      </c>
      <c r="C49" s="52">
        <v>1</v>
      </c>
      <c r="D49" s="52">
        <v>0</v>
      </c>
      <c r="E49" s="52">
        <v>4</v>
      </c>
      <c r="F49" s="52">
        <v>0</v>
      </c>
      <c r="G49" s="52">
        <v>9</v>
      </c>
      <c r="H49" s="52">
        <v>0</v>
      </c>
      <c r="I49" s="52">
        <v>3</v>
      </c>
      <c r="J49" s="52">
        <v>2</v>
      </c>
      <c r="K49" s="52">
        <v>0</v>
      </c>
      <c r="L49" s="52">
        <v>1</v>
      </c>
      <c r="M49" s="52">
        <v>2</v>
      </c>
      <c r="N49" s="52">
        <v>0</v>
      </c>
      <c r="O49" s="33" t="s">
        <v>29</v>
      </c>
      <c r="P49" s="33" t="s">
        <v>31</v>
      </c>
      <c r="Q49" s="33" t="s">
        <v>29</v>
      </c>
      <c r="R49" s="73" t="s">
        <v>57</v>
      </c>
      <c r="S49" s="70" t="s">
        <v>16</v>
      </c>
      <c r="T49" s="61">
        <v>100.31</v>
      </c>
      <c r="U49" s="36">
        <v>723.961</v>
      </c>
      <c r="V49" s="61">
        <v>114.27</v>
      </c>
      <c r="W49" s="61">
        <v>119.57</v>
      </c>
      <c r="X49" s="61">
        <v>115.06</v>
      </c>
      <c r="Y49" s="61">
        <f>T49+U49+V49+W49+X49+AA50</f>
        <v>1173.1709999999998</v>
      </c>
      <c r="Z49" s="28">
        <v>2025</v>
      </c>
    </row>
    <row r="50" spans="1:26" ht="5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3"/>
      <c r="P50" s="33"/>
      <c r="Q50" s="33"/>
      <c r="R50" s="29" t="s">
        <v>28</v>
      </c>
      <c r="S50" s="70" t="s">
        <v>23</v>
      </c>
      <c r="T50" s="65">
        <v>3.19443</v>
      </c>
      <c r="U50" s="38">
        <v>13.64443</v>
      </c>
      <c r="V50" s="38">
        <v>13.64443</v>
      </c>
      <c r="W50" s="38">
        <v>13.64443</v>
      </c>
      <c r="X50" s="38">
        <v>13.64443</v>
      </c>
      <c r="Y50" s="38">
        <v>13.64443</v>
      </c>
      <c r="Z50" s="28">
        <f>Z49</f>
        <v>2025</v>
      </c>
    </row>
    <row r="51" spans="1:203" s="4" customFormat="1" ht="38.25">
      <c r="A51" s="52">
        <v>6</v>
      </c>
      <c r="B51" s="52">
        <v>0</v>
      </c>
      <c r="C51" s="52">
        <v>1</v>
      </c>
      <c r="D51" s="52">
        <v>0</v>
      </c>
      <c r="E51" s="52">
        <v>4</v>
      </c>
      <c r="F51" s="52">
        <v>0</v>
      </c>
      <c r="G51" s="52">
        <v>9</v>
      </c>
      <c r="H51" s="52">
        <v>0</v>
      </c>
      <c r="I51" s="52">
        <v>3</v>
      </c>
      <c r="J51" s="52">
        <v>2</v>
      </c>
      <c r="K51" s="52">
        <v>0</v>
      </c>
      <c r="L51" s="52">
        <v>2</v>
      </c>
      <c r="M51" s="52">
        <v>0</v>
      </c>
      <c r="N51" s="52">
        <v>0</v>
      </c>
      <c r="O51" s="33" t="s">
        <v>29</v>
      </c>
      <c r="P51" s="33" t="s">
        <v>29</v>
      </c>
      <c r="Q51" s="33" t="s">
        <v>29</v>
      </c>
      <c r="R51" s="29" t="s">
        <v>64</v>
      </c>
      <c r="S51" s="71" t="s">
        <v>16</v>
      </c>
      <c r="T51" s="36">
        <f aca="true" t="shared" si="0" ref="T51:Y51">T54+T56</f>
        <v>6784.75</v>
      </c>
      <c r="U51" s="36">
        <f t="shared" si="0"/>
        <v>6698.375</v>
      </c>
      <c r="V51" s="36">
        <f t="shared" si="0"/>
        <v>2523.5</v>
      </c>
      <c r="W51" s="36">
        <f t="shared" si="0"/>
        <v>2528.75</v>
      </c>
      <c r="X51" s="61">
        <f t="shared" si="0"/>
        <v>1268.77</v>
      </c>
      <c r="Y51" s="61">
        <f t="shared" si="0"/>
        <v>19804.144999999997</v>
      </c>
      <c r="Z51" s="28">
        <v>2025</v>
      </c>
      <c r="GS51" s="5"/>
      <c r="GT51" s="5"/>
      <c r="GU51" s="5"/>
    </row>
    <row r="52" spans="1:203" s="4" customFormat="1" ht="5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33"/>
      <c r="P52" s="33"/>
      <c r="Q52" s="33"/>
      <c r="R52" s="29" t="s">
        <v>65</v>
      </c>
      <c r="S52" s="71" t="s">
        <v>21</v>
      </c>
      <c r="T52" s="27">
        <v>7</v>
      </c>
      <c r="U52" s="27">
        <v>4</v>
      </c>
      <c r="V52" s="27">
        <v>4</v>
      </c>
      <c r="W52" s="27">
        <v>4</v>
      </c>
      <c r="X52" s="63">
        <v>4</v>
      </c>
      <c r="Y52" s="63">
        <f>SUM(T52:X52)</f>
        <v>23</v>
      </c>
      <c r="Z52" s="28">
        <v>2025</v>
      </c>
      <c r="GS52" s="5"/>
      <c r="GT52" s="5"/>
      <c r="GU52" s="5"/>
    </row>
    <row r="53" spans="1:203" s="4" customFormat="1" ht="38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33"/>
      <c r="P53" s="33"/>
      <c r="Q53" s="33"/>
      <c r="R53" s="29" t="s">
        <v>66</v>
      </c>
      <c r="S53" s="71" t="s">
        <v>21</v>
      </c>
      <c r="T53" s="27">
        <v>6</v>
      </c>
      <c r="U53" s="27">
        <v>6</v>
      </c>
      <c r="V53" s="27">
        <v>6</v>
      </c>
      <c r="W53" s="27">
        <v>6</v>
      </c>
      <c r="X53" s="63">
        <v>6</v>
      </c>
      <c r="Y53" s="63">
        <f>SUM(T53:X53)</f>
        <v>30</v>
      </c>
      <c r="Z53" s="28">
        <v>2025</v>
      </c>
      <c r="GS53" s="5"/>
      <c r="GT53" s="5"/>
      <c r="GU53" s="5"/>
    </row>
    <row r="54" spans="1:203" s="4" customFormat="1" ht="51">
      <c r="A54" s="52">
        <v>6</v>
      </c>
      <c r="B54" s="52">
        <v>0</v>
      </c>
      <c r="C54" s="52">
        <v>1</v>
      </c>
      <c r="D54" s="52">
        <v>0</v>
      </c>
      <c r="E54" s="52">
        <v>4</v>
      </c>
      <c r="F54" s="52">
        <v>0</v>
      </c>
      <c r="G54" s="52">
        <v>9</v>
      </c>
      <c r="H54" s="52">
        <v>0</v>
      </c>
      <c r="I54" s="52">
        <v>3</v>
      </c>
      <c r="J54" s="52">
        <v>2</v>
      </c>
      <c r="K54" s="52" t="s">
        <v>77</v>
      </c>
      <c r="L54" s="52">
        <v>2</v>
      </c>
      <c r="M54" s="52">
        <v>1</v>
      </c>
      <c r="N54" s="52">
        <v>1</v>
      </c>
      <c r="O54" s="33" t="s">
        <v>29</v>
      </c>
      <c r="P54" s="33" t="s">
        <v>78</v>
      </c>
      <c r="Q54" s="33" t="s">
        <v>29</v>
      </c>
      <c r="R54" s="75" t="s">
        <v>58</v>
      </c>
      <c r="S54" s="76" t="s">
        <v>16</v>
      </c>
      <c r="T54" s="77">
        <v>5427.8</v>
      </c>
      <c r="U54" s="77">
        <v>5358.7</v>
      </c>
      <c r="V54" s="77">
        <v>2018.8</v>
      </c>
      <c r="W54" s="77">
        <v>2023</v>
      </c>
      <c r="X54" s="66">
        <v>0</v>
      </c>
      <c r="Y54" s="66">
        <f>SUM(T54:X54)</f>
        <v>14828.3</v>
      </c>
      <c r="Z54" s="48">
        <v>2025</v>
      </c>
      <c r="GS54" s="5"/>
      <c r="GT54" s="5"/>
      <c r="GU54" s="5"/>
    </row>
    <row r="55" spans="1:203" s="4" customFormat="1" ht="38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33"/>
      <c r="P55" s="33"/>
      <c r="Q55" s="33"/>
      <c r="R55" s="29" t="s">
        <v>48</v>
      </c>
      <c r="S55" s="71" t="s">
        <v>19</v>
      </c>
      <c r="T55" s="27">
        <v>80</v>
      </c>
      <c r="U55" s="27">
        <v>80</v>
      </c>
      <c r="V55" s="27">
        <v>80</v>
      </c>
      <c r="W55" s="27">
        <v>0</v>
      </c>
      <c r="X55" s="63">
        <v>0</v>
      </c>
      <c r="Y55" s="63">
        <v>80</v>
      </c>
      <c r="Z55" s="28">
        <v>2025</v>
      </c>
      <c r="GS55" s="5"/>
      <c r="GT55" s="5"/>
      <c r="GU55" s="5"/>
    </row>
    <row r="56" spans="1:203" s="4" customFormat="1" ht="63.75">
      <c r="A56" s="52">
        <v>6</v>
      </c>
      <c r="B56" s="52">
        <v>0</v>
      </c>
      <c r="C56" s="52">
        <v>1</v>
      </c>
      <c r="D56" s="52">
        <v>0</v>
      </c>
      <c r="E56" s="52">
        <v>4</v>
      </c>
      <c r="F56" s="52">
        <v>0</v>
      </c>
      <c r="G56" s="52">
        <v>9</v>
      </c>
      <c r="H56" s="52">
        <v>0</v>
      </c>
      <c r="I56" s="52">
        <v>3</v>
      </c>
      <c r="J56" s="52">
        <v>2</v>
      </c>
      <c r="K56" s="52" t="s">
        <v>77</v>
      </c>
      <c r="L56" s="52">
        <v>3</v>
      </c>
      <c r="M56" s="52" t="s">
        <v>30</v>
      </c>
      <c r="N56" s="52">
        <v>1</v>
      </c>
      <c r="O56" s="33" t="s">
        <v>29</v>
      </c>
      <c r="P56" s="33" t="s">
        <v>78</v>
      </c>
      <c r="Q56" s="33" t="s">
        <v>29</v>
      </c>
      <c r="R56" s="29" t="s">
        <v>59</v>
      </c>
      <c r="S56" s="71" t="s">
        <v>16</v>
      </c>
      <c r="T56" s="36">
        <v>1356.95</v>
      </c>
      <c r="U56" s="36">
        <v>1339.675</v>
      </c>
      <c r="V56" s="36">
        <v>504.7</v>
      </c>
      <c r="W56" s="36">
        <v>505.75</v>
      </c>
      <c r="X56" s="61">
        <v>1268.77</v>
      </c>
      <c r="Y56" s="61">
        <f>SUM(T56:X56)</f>
        <v>4975.844999999999</v>
      </c>
      <c r="Z56" s="28">
        <v>2025</v>
      </c>
      <c r="GS56" s="5"/>
      <c r="GT56" s="5"/>
      <c r="GU56" s="5"/>
    </row>
    <row r="57" spans="1:203" s="4" customFormat="1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33"/>
      <c r="P57" s="33"/>
      <c r="Q57" s="33"/>
      <c r="R57" s="29" t="s">
        <v>60</v>
      </c>
      <c r="S57" s="70" t="s">
        <v>19</v>
      </c>
      <c r="T57" s="63">
        <v>100</v>
      </c>
      <c r="U57" s="27">
        <v>100</v>
      </c>
      <c r="V57" s="63">
        <v>100</v>
      </c>
      <c r="W57" s="63">
        <v>100</v>
      </c>
      <c r="X57" s="63">
        <v>100</v>
      </c>
      <c r="Y57" s="63">
        <v>100</v>
      </c>
      <c r="Z57" s="28">
        <v>2025</v>
      </c>
      <c r="GS57" s="5"/>
      <c r="GT57" s="5"/>
      <c r="GU57" s="5"/>
    </row>
    <row r="58" spans="1:203" s="4" customFormat="1" ht="25.5">
      <c r="A58" s="52">
        <v>6</v>
      </c>
      <c r="B58" s="52">
        <v>0</v>
      </c>
      <c r="C58" s="52">
        <v>1</v>
      </c>
      <c r="D58" s="52">
        <v>0</v>
      </c>
      <c r="E58" s="52">
        <v>4</v>
      </c>
      <c r="F58" s="52">
        <v>0</v>
      </c>
      <c r="G58" s="52">
        <v>9</v>
      </c>
      <c r="H58" s="52">
        <v>0</v>
      </c>
      <c r="I58" s="52">
        <v>3</v>
      </c>
      <c r="J58" s="52">
        <v>2</v>
      </c>
      <c r="K58" s="52">
        <v>0</v>
      </c>
      <c r="L58" s="52">
        <v>3</v>
      </c>
      <c r="M58" s="52">
        <v>0</v>
      </c>
      <c r="N58" s="52">
        <v>0</v>
      </c>
      <c r="O58" s="33" t="s">
        <v>29</v>
      </c>
      <c r="P58" s="33" t="s">
        <v>29</v>
      </c>
      <c r="Q58" s="33" t="s">
        <v>29</v>
      </c>
      <c r="R58" s="29" t="s">
        <v>63</v>
      </c>
      <c r="S58" s="71" t="s">
        <v>16</v>
      </c>
      <c r="T58" s="36">
        <f aca="true" t="shared" si="1" ref="T58:Y58">T59+T62</f>
        <v>136998.368</v>
      </c>
      <c r="U58" s="36">
        <f>U59+U62</f>
        <v>153328.90099999998</v>
      </c>
      <c r="V58" s="36">
        <f t="shared" si="1"/>
        <v>64733.75</v>
      </c>
      <c r="W58" s="36">
        <f t="shared" si="1"/>
        <v>67238.5</v>
      </c>
      <c r="X58" s="61">
        <f t="shared" si="1"/>
        <v>32670.23</v>
      </c>
      <c r="Y58" s="61">
        <f t="shared" si="1"/>
        <v>454969.74899999995</v>
      </c>
      <c r="Z58" s="28">
        <v>2025</v>
      </c>
      <c r="GS58" s="5"/>
      <c r="GT58" s="5"/>
      <c r="GU58" s="5"/>
    </row>
    <row r="59" spans="1:203" s="4" customFormat="1" ht="38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3"/>
      <c r="P59" s="33"/>
      <c r="Q59" s="33"/>
      <c r="R59" s="29" t="s">
        <v>67</v>
      </c>
      <c r="S59" s="71" t="s">
        <v>16</v>
      </c>
      <c r="T59" s="36">
        <f>SUM(T65+T67+T69)</f>
        <v>14341.142</v>
      </c>
      <c r="U59" s="36">
        <f>SUM(U65+U67+U69)</f>
        <v>15204.158</v>
      </c>
      <c r="V59" s="36">
        <f>SUM(V65+V67+V69)</f>
        <v>6748.625</v>
      </c>
      <c r="W59" s="36">
        <f>SUM(W65+W67+W69)</f>
        <v>6972.75</v>
      </c>
      <c r="X59" s="61">
        <f>SUM(X65+X67+X69)</f>
        <v>2960.11</v>
      </c>
      <c r="Y59" s="61">
        <f aca="true" t="shared" si="2" ref="Y59:Y64">SUM(T59:X59)</f>
        <v>46226.785</v>
      </c>
      <c r="Z59" s="28">
        <v>2025</v>
      </c>
      <c r="GS59" s="5"/>
      <c r="GT59" s="5"/>
      <c r="GU59" s="5"/>
    </row>
    <row r="60" spans="1:203" s="4" customFormat="1" ht="5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33"/>
      <c r="P60" s="33"/>
      <c r="Q60" s="33"/>
      <c r="R60" s="29" t="s">
        <v>68</v>
      </c>
      <c r="S60" s="71" t="s">
        <v>21</v>
      </c>
      <c r="T60" s="27">
        <v>3</v>
      </c>
      <c r="U60" s="27">
        <v>3</v>
      </c>
      <c r="V60" s="27">
        <v>3</v>
      </c>
      <c r="W60" s="27">
        <v>3</v>
      </c>
      <c r="X60" s="63">
        <v>3</v>
      </c>
      <c r="Y60" s="63">
        <f t="shared" si="2"/>
        <v>15</v>
      </c>
      <c r="Z60" s="28">
        <v>2025</v>
      </c>
      <c r="GS60" s="5"/>
      <c r="GT60" s="5"/>
      <c r="GU60" s="5"/>
    </row>
    <row r="61" spans="1:203" s="4" customFormat="1" ht="38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33"/>
      <c r="P61" s="33"/>
      <c r="Q61" s="33"/>
      <c r="R61" s="29" t="s">
        <v>69</v>
      </c>
      <c r="S61" s="71" t="s">
        <v>33</v>
      </c>
      <c r="T61" s="27">
        <v>6888</v>
      </c>
      <c r="U61" s="27">
        <v>4000</v>
      </c>
      <c r="V61" s="27">
        <v>4000</v>
      </c>
      <c r="W61" s="27">
        <v>4000</v>
      </c>
      <c r="X61" s="63">
        <v>4000</v>
      </c>
      <c r="Y61" s="63">
        <f t="shared" si="2"/>
        <v>22888</v>
      </c>
      <c r="Z61" s="28">
        <v>2025</v>
      </c>
      <c r="GS61" s="5"/>
      <c r="GT61" s="5"/>
      <c r="GU61" s="5"/>
    </row>
    <row r="62" spans="1:203" s="4" customFormat="1" ht="33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3"/>
      <c r="P62" s="33"/>
      <c r="Q62" s="33"/>
      <c r="R62" s="29" t="s">
        <v>72</v>
      </c>
      <c r="S62" s="71" t="s">
        <v>16</v>
      </c>
      <c r="T62" s="36">
        <f>SUM(T71+T73+T75)</f>
        <v>122657.226</v>
      </c>
      <c r="U62" s="36">
        <f>SUM(U71+U73+U75+U77+U81+U83)</f>
        <v>138124.743</v>
      </c>
      <c r="V62" s="36">
        <f>SUM(V71+V73+V75)</f>
        <v>57985.125</v>
      </c>
      <c r="W62" s="36">
        <f>SUM(W71+W73+W75)</f>
        <v>60265.75</v>
      </c>
      <c r="X62" s="61">
        <f>SUM(X71+X73+X75)</f>
        <v>29710.12</v>
      </c>
      <c r="Y62" s="61">
        <f t="shared" si="2"/>
        <v>408742.964</v>
      </c>
      <c r="Z62" s="28">
        <v>2025</v>
      </c>
      <c r="GS62" s="5"/>
      <c r="GT62" s="5"/>
      <c r="GU62" s="5"/>
    </row>
    <row r="63" spans="1:203" s="4" customFormat="1" ht="25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33"/>
      <c r="P63" s="33"/>
      <c r="Q63" s="33"/>
      <c r="R63" s="29" t="s">
        <v>73</v>
      </c>
      <c r="S63" s="71" t="s">
        <v>21</v>
      </c>
      <c r="T63" s="27">
        <v>7</v>
      </c>
      <c r="U63" s="27">
        <v>6</v>
      </c>
      <c r="V63" s="27">
        <v>6</v>
      </c>
      <c r="W63" s="27">
        <v>6</v>
      </c>
      <c r="X63" s="63">
        <v>6</v>
      </c>
      <c r="Y63" s="63">
        <f t="shared" si="2"/>
        <v>31</v>
      </c>
      <c r="Z63" s="28">
        <v>2025</v>
      </c>
      <c r="GS63" s="5"/>
      <c r="GT63" s="5"/>
      <c r="GU63" s="5"/>
    </row>
    <row r="64" spans="1:203" s="4" customFormat="1" ht="25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33"/>
      <c r="P64" s="33"/>
      <c r="Q64" s="33"/>
      <c r="R64" s="29" t="s">
        <v>74</v>
      </c>
      <c r="S64" s="71" t="s">
        <v>25</v>
      </c>
      <c r="T64" s="36">
        <v>9.801</v>
      </c>
      <c r="U64" s="36">
        <v>7</v>
      </c>
      <c r="V64" s="36">
        <v>7</v>
      </c>
      <c r="W64" s="36">
        <v>7</v>
      </c>
      <c r="X64" s="61">
        <v>7</v>
      </c>
      <c r="Y64" s="61">
        <f t="shared" si="2"/>
        <v>37.801</v>
      </c>
      <c r="Z64" s="28">
        <v>2025</v>
      </c>
      <c r="GS64" s="5"/>
      <c r="GT64" s="5"/>
      <c r="GU64" s="5"/>
    </row>
    <row r="65" spans="1:26" ht="53.25" customHeight="1">
      <c r="A65" s="46">
        <v>6</v>
      </c>
      <c r="B65" s="47">
        <v>0</v>
      </c>
      <c r="C65" s="41">
        <v>1</v>
      </c>
      <c r="D65" s="41">
        <v>0</v>
      </c>
      <c r="E65" s="41">
        <v>4</v>
      </c>
      <c r="F65" s="41">
        <v>0</v>
      </c>
      <c r="G65" s="41">
        <v>9</v>
      </c>
      <c r="H65" s="41">
        <v>0</v>
      </c>
      <c r="I65" s="41">
        <v>3</v>
      </c>
      <c r="J65" s="41">
        <v>2</v>
      </c>
      <c r="K65" s="41">
        <v>0</v>
      </c>
      <c r="L65" s="41">
        <v>3</v>
      </c>
      <c r="M65" s="41">
        <v>1</v>
      </c>
      <c r="N65" s="41">
        <v>1</v>
      </c>
      <c r="O65" s="42" t="s">
        <v>29</v>
      </c>
      <c r="P65" s="42" t="s">
        <v>31</v>
      </c>
      <c r="Q65" s="42" t="s">
        <v>29</v>
      </c>
      <c r="R65" s="29" t="s">
        <v>70</v>
      </c>
      <c r="S65" s="71" t="s">
        <v>16</v>
      </c>
      <c r="T65" s="36">
        <v>11224.7</v>
      </c>
      <c r="U65" s="36">
        <v>11834.2</v>
      </c>
      <c r="V65" s="36">
        <v>5398.9</v>
      </c>
      <c r="W65" s="36">
        <v>5578.2</v>
      </c>
      <c r="X65" s="61">
        <v>0</v>
      </c>
      <c r="Y65" s="61">
        <f>SUM(T65:X65)</f>
        <v>34036</v>
      </c>
      <c r="Z65" s="28">
        <v>2025</v>
      </c>
    </row>
    <row r="66" spans="1:203" s="4" customFormat="1" ht="38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3"/>
      <c r="P66" s="33"/>
      <c r="Q66" s="33"/>
      <c r="R66" s="29" t="s">
        <v>61</v>
      </c>
      <c r="S66" s="71" t="s">
        <v>19</v>
      </c>
      <c r="T66" s="27">
        <v>80</v>
      </c>
      <c r="U66" s="27">
        <v>80</v>
      </c>
      <c r="V66" s="27">
        <v>80</v>
      </c>
      <c r="W66" s="27">
        <v>0</v>
      </c>
      <c r="X66" s="63">
        <v>0</v>
      </c>
      <c r="Y66" s="63">
        <v>80</v>
      </c>
      <c r="Z66" s="28">
        <v>2025</v>
      </c>
      <c r="GS66" s="5"/>
      <c r="GT66" s="5"/>
      <c r="GU66" s="5"/>
    </row>
    <row r="67" spans="1:26" ht="51">
      <c r="A67" s="43">
        <v>6</v>
      </c>
      <c r="B67" s="41">
        <v>0</v>
      </c>
      <c r="C67" s="41">
        <v>1</v>
      </c>
      <c r="D67" s="41">
        <v>0</v>
      </c>
      <c r="E67" s="41">
        <v>4</v>
      </c>
      <c r="F67" s="41">
        <v>0</v>
      </c>
      <c r="G67" s="41">
        <v>9</v>
      </c>
      <c r="H67" s="41">
        <v>0</v>
      </c>
      <c r="I67" s="41">
        <v>3</v>
      </c>
      <c r="J67" s="41">
        <v>2</v>
      </c>
      <c r="K67" s="41">
        <v>0</v>
      </c>
      <c r="L67" s="41">
        <v>3</v>
      </c>
      <c r="M67" s="41" t="s">
        <v>30</v>
      </c>
      <c r="N67" s="41">
        <v>1</v>
      </c>
      <c r="O67" s="42" t="s">
        <v>29</v>
      </c>
      <c r="P67" s="42" t="s">
        <v>31</v>
      </c>
      <c r="Q67" s="42" t="s">
        <v>29</v>
      </c>
      <c r="R67" s="29" t="s">
        <v>71</v>
      </c>
      <c r="S67" s="71" t="s">
        <v>16</v>
      </c>
      <c r="T67" s="36">
        <v>2806.175</v>
      </c>
      <c r="U67" s="36">
        <v>2958.55</v>
      </c>
      <c r="V67" s="36">
        <v>1349.725</v>
      </c>
      <c r="W67" s="36">
        <v>1394.55</v>
      </c>
      <c r="X67" s="61">
        <v>2960.11</v>
      </c>
      <c r="Y67" s="61">
        <f>SUM(T67:X67)</f>
        <v>11469.11</v>
      </c>
      <c r="Z67" s="28">
        <v>2025</v>
      </c>
    </row>
    <row r="68" spans="1:203" s="4" customFormat="1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3"/>
      <c r="P68" s="33"/>
      <c r="Q68" s="33"/>
      <c r="R68" s="29" t="s">
        <v>60</v>
      </c>
      <c r="S68" s="71" t="s">
        <v>19</v>
      </c>
      <c r="T68" s="27">
        <v>100</v>
      </c>
      <c r="U68" s="27">
        <v>100</v>
      </c>
      <c r="V68" s="27">
        <v>100</v>
      </c>
      <c r="W68" s="27">
        <v>100</v>
      </c>
      <c r="X68" s="63">
        <v>100</v>
      </c>
      <c r="Y68" s="63">
        <v>100</v>
      </c>
      <c r="Z68" s="28">
        <v>2025</v>
      </c>
      <c r="GS68" s="5"/>
      <c r="GT68" s="5"/>
      <c r="GU68" s="5"/>
    </row>
    <row r="69" spans="1:203" s="4" customFormat="1" ht="63.75">
      <c r="A69" s="43">
        <v>6</v>
      </c>
      <c r="B69" s="41">
        <v>0</v>
      </c>
      <c r="C69" s="41">
        <v>1</v>
      </c>
      <c r="D69" s="41">
        <v>0</v>
      </c>
      <c r="E69" s="41">
        <v>4</v>
      </c>
      <c r="F69" s="41">
        <v>0</v>
      </c>
      <c r="G69" s="41">
        <v>9</v>
      </c>
      <c r="H69" s="41">
        <v>0</v>
      </c>
      <c r="I69" s="41">
        <v>3</v>
      </c>
      <c r="J69" s="41">
        <v>2</v>
      </c>
      <c r="K69" s="41">
        <v>0</v>
      </c>
      <c r="L69" s="41">
        <v>3</v>
      </c>
      <c r="M69" s="41">
        <v>4</v>
      </c>
      <c r="N69" s="41">
        <v>0</v>
      </c>
      <c r="O69" s="42" t="s">
        <v>82</v>
      </c>
      <c r="P69" s="42" t="s">
        <v>76</v>
      </c>
      <c r="Q69" s="42" t="s">
        <v>29</v>
      </c>
      <c r="R69" s="29" t="s">
        <v>85</v>
      </c>
      <c r="S69" s="71" t="s">
        <v>16</v>
      </c>
      <c r="T69" s="78">
        <v>310.267</v>
      </c>
      <c r="U69" s="78">
        <v>411.408</v>
      </c>
      <c r="V69" s="78">
        <v>0</v>
      </c>
      <c r="W69" s="78">
        <v>0</v>
      </c>
      <c r="X69" s="67">
        <v>0</v>
      </c>
      <c r="Y69" s="67">
        <f>SUM(T69:X69)</f>
        <v>721.675</v>
      </c>
      <c r="Z69" s="28">
        <v>2025</v>
      </c>
      <c r="GS69" s="5"/>
      <c r="GT69" s="5"/>
      <c r="GU69" s="5"/>
    </row>
    <row r="70" spans="1:203" s="4" customFormat="1" ht="25.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33"/>
      <c r="P70" s="33"/>
      <c r="Q70" s="33"/>
      <c r="R70" s="29" t="s">
        <v>81</v>
      </c>
      <c r="S70" s="71" t="s">
        <v>21</v>
      </c>
      <c r="T70" s="27">
        <v>3</v>
      </c>
      <c r="U70" s="27">
        <v>4</v>
      </c>
      <c r="V70" s="27">
        <v>0</v>
      </c>
      <c r="W70" s="27">
        <v>0</v>
      </c>
      <c r="X70" s="63">
        <v>0</v>
      </c>
      <c r="Y70" s="63">
        <f>SUM(T70:X70)</f>
        <v>7</v>
      </c>
      <c r="Z70" s="28">
        <v>2025</v>
      </c>
      <c r="GS70" s="5"/>
      <c r="GT70" s="5"/>
      <c r="GU70" s="5"/>
    </row>
    <row r="71" spans="1:26" ht="38.25">
      <c r="A71" s="46">
        <v>6</v>
      </c>
      <c r="B71" s="47">
        <v>0</v>
      </c>
      <c r="C71" s="47">
        <v>1</v>
      </c>
      <c r="D71" s="47">
        <v>0</v>
      </c>
      <c r="E71" s="47">
        <v>4</v>
      </c>
      <c r="F71" s="47">
        <v>0</v>
      </c>
      <c r="G71" s="47">
        <v>9</v>
      </c>
      <c r="H71" s="47">
        <v>0</v>
      </c>
      <c r="I71" s="47">
        <v>3</v>
      </c>
      <c r="J71" s="47">
        <v>2</v>
      </c>
      <c r="K71" s="47">
        <v>0</v>
      </c>
      <c r="L71" s="47">
        <v>3</v>
      </c>
      <c r="M71" s="47">
        <v>1</v>
      </c>
      <c r="N71" s="47">
        <v>1</v>
      </c>
      <c r="O71" s="60" t="s">
        <v>29</v>
      </c>
      <c r="P71" s="60" t="s">
        <v>32</v>
      </c>
      <c r="Q71" s="60" t="s">
        <v>29</v>
      </c>
      <c r="R71" s="75" t="s">
        <v>79</v>
      </c>
      <c r="S71" s="76" t="s">
        <v>16</v>
      </c>
      <c r="T71" s="77">
        <v>96890.6</v>
      </c>
      <c r="U71" s="77">
        <v>101222.9</v>
      </c>
      <c r="V71" s="77">
        <v>46388.1</v>
      </c>
      <c r="W71" s="77">
        <v>48212.6</v>
      </c>
      <c r="X71" s="66">
        <v>0</v>
      </c>
      <c r="Y71" s="66">
        <f>SUM(T71:X71)</f>
        <v>292714.2</v>
      </c>
      <c r="Z71" s="48">
        <v>2025</v>
      </c>
    </row>
    <row r="72" spans="1:26" ht="38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3"/>
      <c r="P72" s="33"/>
      <c r="Q72" s="33"/>
      <c r="R72" s="29" t="s">
        <v>61</v>
      </c>
      <c r="S72" s="71" t="s">
        <v>19</v>
      </c>
      <c r="T72" s="27">
        <v>80</v>
      </c>
      <c r="U72" s="27">
        <v>80</v>
      </c>
      <c r="V72" s="27">
        <v>80</v>
      </c>
      <c r="W72" s="27">
        <v>0</v>
      </c>
      <c r="X72" s="63">
        <v>0</v>
      </c>
      <c r="Y72" s="63">
        <v>80</v>
      </c>
      <c r="Z72" s="28">
        <v>2025</v>
      </c>
    </row>
    <row r="73" spans="1:26" ht="25.5">
      <c r="A73" s="54">
        <v>6</v>
      </c>
      <c r="B73" s="55">
        <v>0</v>
      </c>
      <c r="C73" s="55">
        <v>1</v>
      </c>
      <c r="D73" s="55">
        <v>0</v>
      </c>
      <c r="E73" s="55">
        <v>4</v>
      </c>
      <c r="F73" s="55">
        <v>0</v>
      </c>
      <c r="G73" s="55">
        <v>9</v>
      </c>
      <c r="H73" s="55">
        <v>0</v>
      </c>
      <c r="I73" s="55">
        <v>3</v>
      </c>
      <c r="J73" s="55">
        <v>2</v>
      </c>
      <c r="K73" s="55">
        <v>0</v>
      </c>
      <c r="L73" s="55">
        <v>3</v>
      </c>
      <c r="M73" s="55" t="s">
        <v>30</v>
      </c>
      <c r="N73" s="55">
        <v>1</v>
      </c>
      <c r="O73" s="56" t="s">
        <v>29</v>
      </c>
      <c r="P73" s="56" t="s">
        <v>32</v>
      </c>
      <c r="Q73" s="56" t="s">
        <v>29</v>
      </c>
      <c r="R73" s="79" t="s">
        <v>80</v>
      </c>
      <c r="S73" s="80" t="s">
        <v>16</v>
      </c>
      <c r="T73" s="81">
        <v>24222.65</v>
      </c>
      <c r="U73" s="81">
        <v>25305.725</v>
      </c>
      <c r="V73" s="81">
        <v>11597.025</v>
      </c>
      <c r="W73" s="81">
        <v>12053.15</v>
      </c>
      <c r="X73" s="68">
        <v>29710.12</v>
      </c>
      <c r="Y73" s="68">
        <f>SUM(T73:X73)</f>
        <v>102888.67</v>
      </c>
      <c r="Z73" s="57">
        <v>2025</v>
      </c>
    </row>
    <row r="74" spans="1:26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9"/>
      <c r="P74" s="59"/>
      <c r="Q74" s="59"/>
      <c r="R74" s="29" t="s">
        <v>62</v>
      </c>
      <c r="S74" s="71" t="s">
        <v>19</v>
      </c>
      <c r="T74" s="27">
        <v>100</v>
      </c>
      <c r="U74" s="27">
        <v>100</v>
      </c>
      <c r="V74" s="27">
        <v>100</v>
      </c>
      <c r="W74" s="27">
        <v>100</v>
      </c>
      <c r="X74" s="63">
        <v>100</v>
      </c>
      <c r="Y74" s="63">
        <v>100</v>
      </c>
      <c r="Z74" s="28">
        <v>2025</v>
      </c>
    </row>
    <row r="75" spans="1:26" ht="51">
      <c r="A75" s="43">
        <v>6</v>
      </c>
      <c r="B75" s="41">
        <v>0</v>
      </c>
      <c r="C75" s="41">
        <v>1</v>
      </c>
      <c r="D75" s="41">
        <v>0</v>
      </c>
      <c r="E75" s="41">
        <v>4</v>
      </c>
      <c r="F75" s="41">
        <v>0</v>
      </c>
      <c r="G75" s="41">
        <v>9</v>
      </c>
      <c r="H75" s="41">
        <v>0</v>
      </c>
      <c r="I75" s="41">
        <v>3</v>
      </c>
      <c r="J75" s="41">
        <v>2</v>
      </c>
      <c r="K75" s="41">
        <v>0</v>
      </c>
      <c r="L75" s="41">
        <v>3</v>
      </c>
      <c r="M75" s="41">
        <v>4</v>
      </c>
      <c r="N75" s="41">
        <v>0</v>
      </c>
      <c r="O75" s="42" t="s">
        <v>82</v>
      </c>
      <c r="P75" s="42" t="s">
        <v>83</v>
      </c>
      <c r="Q75" s="42" t="s">
        <v>29</v>
      </c>
      <c r="R75" s="79" t="s">
        <v>84</v>
      </c>
      <c r="S75" s="71" t="s">
        <v>16</v>
      </c>
      <c r="T75" s="36">
        <v>1543.976</v>
      </c>
      <c r="U75" s="36">
        <v>2560.464</v>
      </c>
      <c r="V75" s="36">
        <v>0</v>
      </c>
      <c r="W75" s="36">
        <v>0</v>
      </c>
      <c r="X75" s="61">
        <v>0</v>
      </c>
      <c r="Y75" s="61">
        <f>SUM(T75:X75)</f>
        <v>4104.4400000000005</v>
      </c>
      <c r="Z75" s="28">
        <v>2025</v>
      </c>
    </row>
    <row r="76" spans="1:26" ht="25.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3"/>
      <c r="P76" s="33"/>
      <c r="Q76" s="33"/>
      <c r="R76" s="29" t="s">
        <v>81</v>
      </c>
      <c r="S76" s="71" t="s">
        <v>21</v>
      </c>
      <c r="T76" s="27">
        <v>11</v>
      </c>
      <c r="U76" s="27">
        <v>11</v>
      </c>
      <c r="V76" s="27">
        <v>0</v>
      </c>
      <c r="W76" s="27">
        <v>0</v>
      </c>
      <c r="X76" s="63">
        <v>0</v>
      </c>
      <c r="Y76" s="63">
        <f>SUM(T76:X76)</f>
        <v>22</v>
      </c>
      <c r="Z76" s="28">
        <v>2025</v>
      </c>
    </row>
    <row r="77" spans="1:26" ht="63.75">
      <c r="A77" s="93">
        <v>6</v>
      </c>
      <c r="B77" s="93">
        <v>0</v>
      </c>
      <c r="C77" s="93">
        <v>1</v>
      </c>
      <c r="D77" s="93">
        <v>0</v>
      </c>
      <c r="E77" s="93">
        <v>4</v>
      </c>
      <c r="F77" s="93">
        <v>0</v>
      </c>
      <c r="G77" s="93">
        <v>9</v>
      </c>
      <c r="H77" s="93">
        <v>0</v>
      </c>
      <c r="I77" s="93">
        <v>3</v>
      </c>
      <c r="J77" s="93">
        <v>2</v>
      </c>
      <c r="K77" s="93">
        <v>0</v>
      </c>
      <c r="L77" s="93">
        <v>3</v>
      </c>
      <c r="M77" s="93" t="s">
        <v>30</v>
      </c>
      <c r="N77" s="93">
        <v>0</v>
      </c>
      <c r="O77" s="93">
        <v>2</v>
      </c>
      <c r="P77" s="93">
        <v>2</v>
      </c>
      <c r="Q77" s="93">
        <v>0</v>
      </c>
      <c r="R77" s="79" t="s">
        <v>92</v>
      </c>
      <c r="S77" s="92" t="s">
        <v>16</v>
      </c>
      <c r="T77" s="95">
        <v>0</v>
      </c>
      <c r="U77" s="104">
        <v>5801.098</v>
      </c>
      <c r="V77" s="95">
        <v>0</v>
      </c>
      <c r="W77" s="95">
        <v>0</v>
      </c>
      <c r="X77" s="95">
        <v>0</v>
      </c>
      <c r="Y77" s="95">
        <f>SUM(T77:X77)</f>
        <v>5801.098</v>
      </c>
      <c r="Z77" s="94">
        <v>2022</v>
      </c>
    </row>
    <row r="78" spans="1:26" ht="25.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29" t="s">
        <v>95</v>
      </c>
      <c r="S78" s="96" t="s">
        <v>19</v>
      </c>
      <c r="T78" s="94">
        <v>0</v>
      </c>
      <c r="U78" s="102">
        <v>20</v>
      </c>
      <c r="V78" s="94">
        <v>0</v>
      </c>
      <c r="W78" s="94">
        <v>0</v>
      </c>
      <c r="X78" s="94">
        <v>0</v>
      </c>
      <c r="Y78" s="94">
        <v>20</v>
      </c>
      <c r="Z78" s="94">
        <v>2022</v>
      </c>
    </row>
    <row r="79" spans="1:26" ht="76.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79" t="s">
        <v>99</v>
      </c>
      <c r="S79" s="70" t="s">
        <v>27</v>
      </c>
      <c r="T79" s="99">
        <v>0</v>
      </c>
      <c r="U79" s="103">
        <v>1</v>
      </c>
      <c r="V79" s="99">
        <v>0</v>
      </c>
      <c r="W79" s="99">
        <v>0</v>
      </c>
      <c r="X79" s="99">
        <v>0</v>
      </c>
      <c r="Y79" s="99">
        <f>SUM(T79:X79)</f>
        <v>1</v>
      </c>
      <c r="Z79" s="94">
        <v>2022</v>
      </c>
    </row>
    <row r="80" spans="1:26" ht="12.7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29" t="s">
        <v>96</v>
      </c>
      <c r="S80" s="98" t="s">
        <v>21</v>
      </c>
      <c r="T80" s="94">
        <v>0</v>
      </c>
      <c r="U80" s="102">
        <v>1</v>
      </c>
      <c r="V80" s="94">
        <v>0</v>
      </c>
      <c r="W80" s="94">
        <v>0</v>
      </c>
      <c r="X80" s="94">
        <v>0</v>
      </c>
      <c r="Y80" s="94">
        <v>1</v>
      </c>
      <c r="Z80" s="94">
        <v>2022</v>
      </c>
    </row>
    <row r="81" spans="1:26" ht="25.5">
      <c r="A81" s="93">
        <v>6</v>
      </c>
      <c r="B81" s="93">
        <v>0</v>
      </c>
      <c r="C81" s="93">
        <v>1</v>
      </c>
      <c r="D81" s="93">
        <v>0</v>
      </c>
      <c r="E81" s="93">
        <v>4</v>
      </c>
      <c r="F81" s="93">
        <v>0</v>
      </c>
      <c r="G81" s="93">
        <v>9</v>
      </c>
      <c r="H81" s="93">
        <v>0</v>
      </c>
      <c r="I81" s="93">
        <v>3</v>
      </c>
      <c r="J81" s="93">
        <v>2</v>
      </c>
      <c r="K81" s="93">
        <v>0</v>
      </c>
      <c r="L81" s="93">
        <v>3</v>
      </c>
      <c r="M81" s="93">
        <v>2</v>
      </c>
      <c r="N81" s="93">
        <v>0</v>
      </c>
      <c r="O81" s="93">
        <v>0</v>
      </c>
      <c r="P81" s="93">
        <v>9</v>
      </c>
      <c r="Q81" s="93">
        <v>0</v>
      </c>
      <c r="R81" s="79" t="s">
        <v>94</v>
      </c>
      <c r="S81" s="92" t="s">
        <v>16</v>
      </c>
      <c r="T81" s="95">
        <v>0</v>
      </c>
      <c r="U81" s="104">
        <v>2613.838</v>
      </c>
      <c r="V81" s="95">
        <v>0</v>
      </c>
      <c r="W81" s="95">
        <v>0</v>
      </c>
      <c r="X81" s="95">
        <v>0</v>
      </c>
      <c r="Y81" s="95">
        <f>SUM(T81:X81)</f>
        <v>2613.838</v>
      </c>
      <c r="Z81" s="94">
        <v>2022</v>
      </c>
    </row>
    <row r="82" spans="1:26" ht="25.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29" t="s">
        <v>95</v>
      </c>
      <c r="S82" s="97" t="s">
        <v>19</v>
      </c>
      <c r="T82" s="94">
        <v>0</v>
      </c>
      <c r="U82" s="102">
        <v>100</v>
      </c>
      <c r="V82" s="94">
        <v>0</v>
      </c>
      <c r="W82" s="94">
        <v>0</v>
      </c>
      <c r="X82" s="94">
        <v>0</v>
      </c>
      <c r="Y82" s="94">
        <v>100</v>
      </c>
      <c r="Z82" s="94">
        <v>2022</v>
      </c>
    </row>
    <row r="83" spans="1:26" ht="63.75">
      <c r="A83" s="93">
        <v>6</v>
      </c>
      <c r="B83" s="93">
        <v>0</v>
      </c>
      <c r="C83" s="93">
        <v>1</v>
      </c>
      <c r="D83" s="93">
        <v>0</v>
      </c>
      <c r="E83" s="93">
        <v>4</v>
      </c>
      <c r="F83" s="93">
        <v>0</v>
      </c>
      <c r="G83" s="93">
        <v>9</v>
      </c>
      <c r="H83" s="93">
        <v>0</v>
      </c>
      <c r="I83" s="93">
        <v>3</v>
      </c>
      <c r="J83" s="93">
        <v>2</v>
      </c>
      <c r="K83" s="93">
        <v>0</v>
      </c>
      <c r="L83" s="93">
        <v>3</v>
      </c>
      <c r="M83" s="93">
        <v>2</v>
      </c>
      <c r="N83" s="93">
        <v>0</v>
      </c>
      <c r="O83" s="93">
        <v>0</v>
      </c>
      <c r="P83" s="93">
        <v>1</v>
      </c>
      <c r="Q83" s="93">
        <v>0</v>
      </c>
      <c r="R83" s="79" t="s">
        <v>93</v>
      </c>
      <c r="S83" s="92" t="s">
        <v>16</v>
      </c>
      <c r="T83" s="95">
        <v>0</v>
      </c>
      <c r="U83" s="104">
        <v>620.718</v>
      </c>
      <c r="V83" s="95">
        <v>0</v>
      </c>
      <c r="W83" s="95">
        <v>0</v>
      </c>
      <c r="X83" s="95">
        <v>0</v>
      </c>
      <c r="Y83" s="95">
        <f>SUM(T83:X83)</f>
        <v>620.718</v>
      </c>
      <c r="Z83" s="94">
        <v>2022</v>
      </c>
    </row>
    <row r="84" spans="1:26" ht="25.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29" t="s">
        <v>95</v>
      </c>
      <c r="S84" s="97" t="s">
        <v>19</v>
      </c>
      <c r="T84" s="94">
        <v>0</v>
      </c>
      <c r="U84" s="102">
        <v>100</v>
      </c>
      <c r="V84" s="94">
        <v>0</v>
      </c>
      <c r="W84" s="94">
        <v>0</v>
      </c>
      <c r="X84" s="94">
        <v>0</v>
      </c>
      <c r="Y84" s="94">
        <v>100</v>
      </c>
      <c r="Z84" s="94">
        <v>2022</v>
      </c>
    </row>
    <row r="90" ht="12.75">
      <c r="U90" s="1" t="s">
        <v>100</v>
      </c>
    </row>
  </sheetData>
  <sheetProtection selectLockedCells="1" selectUnlockedCells="1"/>
  <mergeCells count="28">
    <mergeCell ref="W4:Z4"/>
    <mergeCell ref="U6:Z6"/>
    <mergeCell ref="A24:C24"/>
    <mergeCell ref="A16:Z16"/>
    <mergeCell ref="R23:R24"/>
    <mergeCell ref="A13:Z13"/>
    <mergeCell ref="A18:Z18"/>
    <mergeCell ref="A14:Z14"/>
    <mergeCell ref="A21:Z21"/>
    <mergeCell ref="A17:Z17"/>
    <mergeCell ref="S1:Z1"/>
    <mergeCell ref="S2:Z2"/>
    <mergeCell ref="S3:Z3"/>
    <mergeCell ref="A9:Z9"/>
    <mergeCell ref="F24:G24"/>
    <mergeCell ref="H24:Q24"/>
    <mergeCell ref="A23:Q23"/>
    <mergeCell ref="W7:Z7"/>
    <mergeCell ref="V5:Z5"/>
    <mergeCell ref="A10:Z10"/>
    <mergeCell ref="A12:Z12"/>
    <mergeCell ref="D24:E24"/>
    <mergeCell ref="S23:S24"/>
    <mergeCell ref="T23:X23"/>
    <mergeCell ref="Y23:Z23"/>
    <mergeCell ref="A22:Z22"/>
    <mergeCell ref="A20:Z20"/>
    <mergeCell ref="A19:Z19"/>
  </mergeCells>
  <printOptions/>
  <pageMargins left="0" right="0" top="0.3937007874015748" bottom="0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16"/>
  <sheetViews>
    <sheetView zoomScalePageLayoutView="0" workbookViewId="0" topLeftCell="A1">
      <selection activeCell="P7" activeCellId="1" sqref="A68:IV68 P7"/>
    </sheetView>
  </sheetViews>
  <sheetFormatPr defaultColWidth="9.140625" defaultRowHeight="15"/>
  <cols>
    <col min="11" max="11" width="19.421875" style="0" customWidth="1"/>
    <col min="12" max="12" width="16.8515625" style="0" customWidth="1"/>
    <col min="13" max="13" width="19.57421875" style="0" customWidth="1"/>
    <col min="14" max="14" width="14.57421875" style="0" customWidth="1"/>
    <col min="15" max="15" width="15.8515625" style="0" customWidth="1"/>
    <col min="16" max="16" width="11.00390625" style="0" customWidth="1"/>
  </cols>
  <sheetData>
    <row r="3" spans="2:7" ht="15">
      <c r="B3" s="7">
        <v>6576.596</v>
      </c>
      <c r="C3" s="7">
        <v>3848.3</v>
      </c>
      <c r="D3" s="7">
        <v>3970.2</v>
      </c>
      <c r="E3" s="8">
        <v>0</v>
      </c>
      <c r="F3" s="9">
        <v>0</v>
      </c>
      <c r="G3" s="10">
        <v>14395.096</v>
      </c>
    </row>
    <row r="4" spans="2:7" ht="15">
      <c r="B4" s="11">
        <v>4122.496</v>
      </c>
      <c r="C4" s="11">
        <v>1273.3</v>
      </c>
      <c r="D4" s="11">
        <v>1273.3</v>
      </c>
      <c r="E4" s="12">
        <v>0</v>
      </c>
      <c r="F4" s="13">
        <v>0</v>
      </c>
      <c r="G4" s="14">
        <v>6669.096</v>
      </c>
    </row>
    <row r="5" spans="2:15" ht="15">
      <c r="B5" s="15">
        <v>1963.162</v>
      </c>
      <c r="C5" s="16">
        <v>754.5</v>
      </c>
      <c r="D5" s="16">
        <v>754.5</v>
      </c>
      <c r="E5" s="12">
        <v>0</v>
      </c>
      <c r="F5" s="13">
        <v>0</v>
      </c>
      <c r="G5" s="14">
        <v>3472.162</v>
      </c>
      <c r="L5" s="17">
        <v>20814.362</v>
      </c>
      <c r="M5" s="17">
        <v>6092.334</v>
      </c>
      <c r="N5" s="17">
        <v>531.502</v>
      </c>
      <c r="O5" s="17">
        <f>SUM(L5:N5)</f>
        <v>27438.198</v>
      </c>
    </row>
    <row r="6" spans="2:16" ht="18.75">
      <c r="B6" s="18">
        <v>965.4</v>
      </c>
      <c r="C6" s="18">
        <v>0</v>
      </c>
      <c r="D6" s="18">
        <v>0</v>
      </c>
      <c r="E6" s="12">
        <v>0</v>
      </c>
      <c r="F6" s="13">
        <v>0</v>
      </c>
      <c r="G6" s="12">
        <v>965.4</v>
      </c>
      <c r="K6" s="19"/>
      <c r="L6" s="20">
        <v>5002.462</v>
      </c>
      <c r="M6" s="20">
        <v>10130.8</v>
      </c>
      <c r="N6" s="20">
        <v>2747.9</v>
      </c>
      <c r="O6" s="20">
        <v>67.1</v>
      </c>
      <c r="P6" s="21">
        <f>SUM(L6:O6)</f>
        <v>17948.262</v>
      </c>
    </row>
    <row r="7" spans="2:16" ht="18.75">
      <c r="B7" s="22">
        <v>965.4</v>
      </c>
      <c r="C7" s="22">
        <v>0</v>
      </c>
      <c r="D7" s="22" t="s">
        <v>24</v>
      </c>
      <c r="E7" s="8">
        <v>0</v>
      </c>
      <c r="F7" s="9">
        <v>0</v>
      </c>
      <c r="G7" s="8">
        <v>965.4</v>
      </c>
      <c r="K7" s="23"/>
      <c r="L7" s="23"/>
      <c r="M7" s="23"/>
      <c r="N7" s="23"/>
      <c r="O7" s="23"/>
      <c r="P7" s="17"/>
    </row>
    <row r="8" spans="2:16" ht="18.75">
      <c r="B8" s="22">
        <v>32.362</v>
      </c>
      <c r="C8" s="22">
        <v>0</v>
      </c>
      <c r="D8" s="22">
        <v>0</v>
      </c>
      <c r="E8" s="8">
        <v>0</v>
      </c>
      <c r="F8" s="9">
        <v>0</v>
      </c>
      <c r="G8" s="8">
        <v>32.362</v>
      </c>
      <c r="K8" s="23"/>
      <c r="L8" s="23"/>
      <c r="M8" s="23"/>
      <c r="N8" s="23"/>
      <c r="O8" s="23"/>
      <c r="P8" s="17"/>
    </row>
    <row r="9" spans="2:15" ht="18.75">
      <c r="B9" s="15">
        <v>2159.334</v>
      </c>
      <c r="C9" s="16">
        <v>518.8</v>
      </c>
      <c r="D9" s="16">
        <v>518.8</v>
      </c>
      <c r="E9" s="12">
        <v>0</v>
      </c>
      <c r="F9" s="13">
        <v>0</v>
      </c>
      <c r="G9" s="14">
        <v>3196.934</v>
      </c>
      <c r="K9" s="24"/>
      <c r="L9" s="23"/>
      <c r="M9" s="17"/>
      <c r="N9" s="17"/>
      <c r="O9" s="17"/>
    </row>
    <row r="10" spans="2:12" ht="18.75">
      <c r="B10" s="18">
        <v>539.834</v>
      </c>
      <c r="C10" s="18">
        <v>518.8</v>
      </c>
      <c r="D10" s="18">
        <v>518.8</v>
      </c>
      <c r="E10" s="12">
        <v>518.8</v>
      </c>
      <c r="F10" s="13">
        <v>518.8</v>
      </c>
      <c r="G10" s="14">
        <v>2615.034</v>
      </c>
      <c r="K10" s="25"/>
      <c r="L10" s="23"/>
    </row>
    <row r="11" spans="2:12" ht="15">
      <c r="B11" s="26">
        <v>1619.5</v>
      </c>
      <c r="C11" s="18">
        <v>0</v>
      </c>
      <c r="D11" s="18">
        <v>0</v>
      </c>
      <c r="E11" s="12">
        <v>0</v>
      </c>
      <c r="F11" s="13">
        <v>0</v>
      </c>
      <c r="G11" s="14">
        <v>1619.5</v>
      </c>
      <c r="K11" s="25"/>
      <c r="L11" s="17"/>
    </row>
    <row r="12" spans="2:12" ht="15">
      <c r="B12" s="11">
        <v>2454.1</v>
      </c>
      <c r="C12" s="11">
        <v>2575</v>
      </c>
      <c r="D12" s="11">
        <v>2696.9</v>
      </c>
      <c r="E12" s="12">
        <v>0</v>
      </c>
      <c r="F12" s="13">
        <v>0</v>
      </c>
      <c r="G12" s="14">
        <v>7726</v>
      </c>
      <c r="K12" s="25"/>
      <c r="L12" s="17"/>
    </row>
    <row r="13" spans="2:7" ht="15">
      <c r="B13" s="26">
        <v>2385.2</v>
      </c>
      <c r="C13" s="26">
        <v>2497.3</v>
      </c>
      <c r="D13" s="26">
        <v>2612.2</v>
      </c>
      <c r="E13" s="12">
        <v>0</v>
      </c>
      <c r="F13" s="13">
        <v>0</v>
      </c>
      <c r="G13" s="14">
        <v>7494.7</v>
      </c>
    </row>
    <row r="14" spans="2:7" ht="15">
      <c r="B14" s="18">
        <v>0</v>
      </c>
      <c r="C14" s="18">
        <v>0</v>
      </c>
      <c r="D14" s="18">
        <v>0</v>
      </c>
      <c r="E14" s="12">
        <v>0</v>
      </c>
      <c r="F14" s="13">
        <v>0</v>
      </c>
      <c r="G14" s="12">
        <v>0</v>
      </c>
    </row>
    <row r="15" spans="2:7" ht="15">
      <c r="B15" s="18">
        <v>68.9</v>
      </c>
      <c r="C15" s="18">
        <v>77.7</v>
      </c>
      <c r="D15" s="18">
        <v>84.7</v>
      </c>
      <c r="E15" s="12">
        <v>84.7</v>
      </c>
      <c r="F15" s="13">
        <v>0</v>
      </c>
      <c r="G15" s="12">
        <v>316</v>
      </c>
    </row>
    <row r="16" spans="2:7" ht="15">
      <c r="B16" s="18">
        <v>68.9</v>
      </c>
      <c r="C16" s="18">
        <v>77.7</v>
      </c>
      <c r="D16" s="18">
        <v>84.7</v>
      </c>
      <c r="E16" s="12">
        <v>84.7</v>
      </c>
      <c r="F16" s="13">
        <v>0</v>
      </c>
      <c r="G16" s="12">
        <v>316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User</cp:lastModifiedBy>
  <cp:lastPrinted>2022-07-25T09:30:51Z</cp:lastPrinted>
  <dcterms:created xsi:type="dcterms:W3CDTF">2020-02-04T07:11:22Z</dcterms:created>
  <dcterms:modified xsi:type="dcterms:W3CDTF">2022-09-29T06:40:17Z</dcterms:modified>
  <cp:category/>
  <cp:version/>
  <cp:contentType/>
  <cp:contentStatus/>
</cp:coreProperties>
</file>