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№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<sst xmlns="http://schemas.openxmlformats.org/spreadsheetml/2006/main" count="248" uniqueCount="129">
  <si>
    <t>к Постановлению №__________</t>
  </si>
  <si>
    <t>Характкристика</t>
  </si>
  <si>
    <t>Х</t>
  </si>
  <si>
    <t xml:space="preserve"> </t>
  </si>
  <si>
    <t>Главный администратор  муниципальной программы  - Администрация Конаковского района Тверской области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</si>
  <si>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</si>
  <si>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</si>
  <si>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</si>
  <si>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</si>
  <si>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</si>
  <si>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</si>
  <si>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</si>
  <si>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</si>
  <si>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</si>
  <si>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2021год</t>
  </si>
  <si>
    <t>2022 год</t>
  </si>
  <si>
    <t>значение</t>
  </si>
  <si>
    <t>год  достижения</t>
  </si>
  <si>
    <t>Программа</t>
  </si>
  <si>
    <t>тыс. рублей</t>
  </si>
  <si>
    <t>-</t>
  </si>
  <si>
    <t>%</t>
  </si>
  <si>
    <t>единиц</t>
  </si>
  <si>
    <t>32</t>
  </si>
  <si>
    <t>человек</t>
  </si>
  <si>
    <t>20</t>
  </si>
  <si>
    <t>100</t>
  </si>
  <si>
    <t>500</t>
  </si>
  <si>
    <t>27</t>
  </si>
  <si>
    <t>2500</t>
  </si>
  <si>
    <t>(да-1/нет-0)</t>
  </si>
  <si>
    <t>1</t>
  </si>
  <si>
    <t>79</t>
  </si>
  <si>
    <t>85%</t>
  </si>
  <si>
    <t>семей</t>
  </si>
  <si>
    <t>Характеристика   муниципальной программы Конаковского района</t>
  </si>
  <si>
    <t>«Молодежь Конаковского района» на  2017 - 2019 годы</t>
  </si>
  <si>
    <t>Администратор  муниципальной программы Конаковского района - Администрация Конаковского района</t>
  </si>
  <si>
    <t>Степень влияния выполнения подпрограммы на реализацию программы в целом (или решения задачи подпрограммы на реализацию подпрограммы),   (%)</t>
  </si>
  <si>
    <t>Финансовый год, предшествующий реализации программы, 2016 год</t>
  </si>
  <si>
    <r>
      <rPr>
        <b/>
        <sz val="11"/>
        <rFont val="Times New Roman"/>
        <family val="1"/>
      </rPr>
      <t>Цель 1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 xml:space="preserve"> «</t>
    </r>
    <r>
      <rPr>
        <sz val="11"/>
        <rFont val="Times New Roman"/>
        <family val="1"/>
      </rPr>
      <t xml:space="preserve"> Создание условий для   гражданского становления, эффективной социализации и самореализации молодых граждан »</t>
    </r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</si>
  <si>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 xml:space="preserve">  «Доля молодых граждан Конаковского района, участвующих  в мероприятиях государственной молодежной политики»</t>
    </r>
  </si>
  <si>
    <r>
      <rPr>
        <b/>
        <sz val="11"/>
        <rFont val="Times New Roman"/>
        <family val="1"/>
      </rPr>
      <t xml:space="preserve">Подпрограмма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1  «Организация и проведение мероприятий отрасли "Молодежная политика"»</t>
    </r>
  </si>
  <si>
    <r>
      <rPr>
        <sz val="11"/>
        <rFont val="Times New Roman"/>
        <family val="1"/>
      </rPr>
      <t>З</t>
    </r>
    <r>
      <rPr>
        <b/>
        <sz val="11"/>
        <rFont val="Times New Roman"/>
        <family val="1"/>
      </rPr>
      <t>адача 1 :   «</t>
    </r>
    <r>
      <rPr>
        <sz val="11"/>
        <rFont val="Times New Roman"/>
        <family val="1"/>
      </rPr>
      <t xml:space="preserve"> Содействие развитию гражданско-патриотического и  духовно- нравственного воспитания молодежи, создание   условий  для вовлечения молодежи в  общественно-политическую,  социальную  и культурную жизнь общества, для формирования здорового образа жизни, профилактики асоциальных явлений»»</t>
    </r>
  </si>
  <si>
    <r>
      <rPr>
        <b/>
        <sz val="11"/>
        <rFont val="Times New Roman"/>
        <family val="1"/>
      </rPr>
      <t>Показатель   1.  «</t>
    </r>
    <r>
      <rPr>
        <sz val="11"/>
        <rFont val="Times New Roman"/>
        <family val="1"/>
      </rPr>
      <t>Доля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молодежи, принявшая участие в мероприятиях отрасли "Молодежная политика" »</t>
    </r>
  </si>
  <si>
    <r>
      <rPr>
        <b/>
        <sz val="11"/>
        <rFont val="Times New Roman"/>
        <family val="1"/>
      </rPr>
      <t xml:space="preserve">Мероприятие 1.001:  </t>
    </r>
    <r>
      <rPr>
        <sz val="11"/>
        <rFont val="Times New Roman"/>
        <family val="1"/>
      </rPr>
      <t>«</t>
    </r>
    <r>
      <rPr>
        <sz val="11"/>
        <color indexed="8"/>
        <rFont val="Times New Roman"/>
        <family val="1"/>
      </rPr>
  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молодежи"</t>
    </r>
  </si>
  <si>
    <r>
      <rPr>
        <b/>
        <sz val="11"/>
        <rFont val="Times New Roman"/>
        <family val="1"/>
      </rPr>
      <t>Показатель 1.   «</t>
    </r>
    <r>
      <rPr>
        <sz val="11"/>
        <rFont val="Times New Roman"/>
        <family val="1"/>
      </rPr>
      <t xml:space="preserve"> Количество мероприятий </t>
    </r>
    <r>
      <rPr>
        <i/>
        <sz val="11"/>
        <rFont val="Times New Roman"/>
        <family val="1"/>
      </rPr>
      <t>»</t>
    </r>
  </si>
  <si>
    <r>
      <rPr>
        <b/>
        <sz val="11"/>
        <rFont val="Times New Roman"/>
        <family val="1"/>
      </rPr>
      <t>Показатель 2.</t>
    </r>
    <r>
      <rPr>
        <sz val="11"/>
        <rFont val="Times New Roman"/>
        <family val="1"/>
      </rPr>
      <t xml:space="preserve"> «Участие представителей   Конаковского района   в региональных, межрегиональных, общероссийских слетах, фестивалях, конференциях, семинарах и других мероприятиях патриотической направленности»</t>
    </r>
  </si>
  <si>
    <t>(да/нет)</t>
  </si>
  <si>
    <t>да</t>
  </si>
  <si>
    <r>
      <rPr>
        <b/>
        <sz val="11"/>
        <rFont val="Times New Roman"/>
        <family val="1"/>
      </rPr>
      <t xml:space="preserve">Мероприятие 1.002 </t>
    </r>
    <r>
      <rPr>
        <sz val="11"/>
        <rFont val="Times New Roman"/>
        <family val="1"/>
      </rPr>
      <t xml:space="preserve"> «Организация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жизни»</t>
    </r>
    <r>
      <rPr>
        <i/>
        <sz val="11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</si>
  <si>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 xml:space="preserve">Показатель  1. </t>
    </r>
    <r>
      <rPr>
        <sz val="11"/>
        <rFont val="Times New Roman"/>
        <family val="1"/>
      </rPr>
      <t xml:space="preserve"> «Количество мероприятий"</t>
    </r>
  </si>
  <si>
    <r>
      <rPr>
        <b/>
        <sz val="11"/>
        <rFont val="Times New Roman"/>
        <family val="1"/>
      </rPr>
      <t xml:space="preserve">Показатель 2.  </t>
    </r>
    <r>
      <rPr>
        <sz val="11"/>
        <rFont val="Times New Roman"/>
        <family val="1"/>
      </rPr>
      <t xml:space="preserve"> «Количество созданных мест  для участников оздоровительных, многодневных походов»</t>
    </r>
  </si>
  <si>
    <r>
      <rPr>
        <b/>
        <sz val="11"/>
        <rFont val="Times New Roman"/>
        <family val="1"/>
      </rPr>
      <t xml:space="preserve">Мероприятие 1.003 </t>
    </r>
    <r>
      <rPr>
        <sz val="11"/>
        <rFont val="Times New Roman"/>
        <family val="1"/>
      </rPr>
      <t xml:space="preserve"> «Организация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молодежии»</t>
    </r>
    <r>
      <rPr>
        <i/>
        <sz val="11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</si>
  <si>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>Показатель 7.2.2.    «</t>
    </r>
    <r>
      <rPr>
        <sz val="11"/>
        <rFont val="Times New Roman"/>
        <family val="1"/>
      </rPr>
      <t>Количество уникальных посетителей интернет ресурса АУ МЦ «Иволга», молодежного творческого объедения «Буум»»</t>
    </r>
  </si>
  <si>
    <r>
      <rPr>
        <b/>
        <sz val="11"/>
        <rFont val="Times New Roman"/>
        <family val="1"/>
      </rPr>
      <t>Показатель 3.  «</t>
    </r>
    <r>
      <rPr>
        <sz val="11"/>
        <rFont val="Times New Roman"/>
        <family val="1"/>
      </rPr>
      <t>Количество выпущенных   методических, информационных и справочных материалов»</t>
    </r>
  </si>
  <si>
    <r>
      <rPr>
        <b/>
        <sz val="11"/>
        <rFont val="Times New Roman"/>
        <family val="1"/>
      </rPr>
      <t xml:space="preserve">Задача 2. </t>
    </r>
    <r>
      <rPr>
        <sz val="11"/>
        <rFont val="Times New Roman"/>
        <family val="1"/>
      </rPr>
      <t xml:space="preserve"> "Поддержка эффективных моделей и форм вовлечения молодежи в  трудовую  деятельность. Организация временной трудовой занятости молодежи."</t>
    </r>
  </si>
  <si>
    <r>
      <rPr>
        <b/>
        <sz val="11"/>
        <rFont val="Times New Roman"/>
        <family val="1"/>
      </rPr>
      <t>Показатель 1. "</t>
    </r>
    <r>
      <rPr>
        <sz val="11"/>
        <rFont val="Times New Roman"/>
        <family val="1"/>
      </rPr>
      <t>Количество молодежи, вовлеченных в трудовую  деятельность"</t>
    </r>
  </si>
  <si>
    <t>200</t>
  </si>
  <si>
    <r>
      <rPr>
        <b/>
        <sz val="11"/>
        <rFont val="Times New Roman"/>
        <family val="1"/>
      </rPr>
      <t xml:space="preserve">Мероприятие 2.001. </t>
    </r>
    <r>
      <rPr>
        <sz val="11"/>
        <rFont val="Times New Roman"/>
        <family val="1"/>
      </rPr>
      <t xml:space="preserve"> «Организация временной трудовой занятости несовершеннолетних»  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</si>
  <si>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«Количество рабочих мест»</t>
    </r>
  </si>
  <si>
    <r>
      <rPr>
        <b/>
        <sz val="11"/>
        <rFont val="Times New Roman"/>
        <family val="1"/>
      </rPr>
      <t xml:space="preserve">Административное мероприятие 2.002. </t>
    </r>
    <r>
      <rPr>
        <sz val="11"/>
        <rFont val="Times New Roman"/>
        <family val="1"/>
      </rPr>
      <t>"Проведение мероприятий, направленных на вовлечение молодежи в трудовую  деятельность."</t>
    </r>
  </si>
  <si>
    <t>да/нет</t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</si>
  <si>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>"Проведение консультаций ."</t>
    </r>
  </si>
  <si>
    <r>
      <rPr>
        <b/>
        <sz val="11"/>
        <rFont val="Times New Roman"/>
        <family val="1"/>
      </rPr>
      <t xml:space="preserve">Показатель 2. </t>
    </r>
    <r>
      <rPr>
        <sz val="11"/>
        <rFont val="Times New Roman"/>
        <family val="1"/>
      </rPr>
      <t xml:space="preserve">«Количество мероприятий, направленных на вовлечение молодежи  в трудовую деятельность»    </t>
    </r>
  </si>
  <si>
    <r>
      <rPr>
        <b/>
        <sz val="11"/>
        <rFont val="Times New Roman"/>
        <family val="1"/>
      </rPr>
      <t>Обеспечивающие мероприятие   2.004  «</t>
    </r>
    <r>
      <rPr>
        <sz val="11"/>
        <rFont val="Times New Roman"/>
        <family val="1"/>
      </rPr>
      <t>Предоставление субсидии на выполнение муниципального задания автономному учреждению молодежный центр «Иволга» Муниципального образования "Конаковский район".</t>
    </r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</si>
  <si>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 xml:space="preserve"> «Выполнение календарного плана»</t>
    </r>
  </si>
  <si>
    <t>«Молодежь Конаковского района» на  2021 — 2025 годы</t>
  </si>
  <si>
    <t>2023 год</t>
  </si>
  <si>
    <t>2024 год</t>
  </si>
  <si>
    <t>2025 год</t>
  </si>
  <si>
    <t>85</t>
  </si>
  <si>
    <t>395</t>
  </si>
  <si>
    <t xml:space="preserve">5  </t>
  </si>
  <si>
    <t>6</t>
  </si>
  <si>
    <r>
      <t>Показатель 7.2.2.    «</t>
    </r>
    <r>
      <rPr>
        <sz val="12"/>
        <rFont val="Times New Roman"/>
        <family val="1"/>
      </rPr>
      <t>Количество уникальных посетителей интернет ресурса АУ МЦ «Иволга», молодежного творческого объедения «Буум»»</t>
    </r>
  </si>
  <si>
    <t>Тверская обл.,</t>
  </si>
  <si>
    <t>г. Конаково,</t>
  </si>
  <si>
    <t>ул. Александровка, д. 1 кв. 116</t>
  </si>
  <si>
    <t>5</t>
  </si>
  <si>
    <t>L</t>
  </si>
  <si>
    <t>29</t>
  </si>
  <si>
    <t>70</t>
  </si>
  <si>
    <t>350</t>
  </si>
  <si>
    <r>
      <t>Цель 1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"Совершенствование правовых, социально-экономических и организационных условий для успешной самореализации молодежи и ее интеграции в общество, направленной на раскрытие ее потенциала для дальнейшего развития Конаковского района и повышение  роли молодежи в жизни страны"</t>
    </r>
  </si>
  <si>
    <r>
      <t xml:space="preserve">Показатель 1 </t>
    </r>
    <r>
      <rPr>
        <sz val="12"/>
        <rFont val="Times New Roman"/>
        <family val="1"/>
      </rPr>
      <t xml:space="preserve">  "Доля молодых граждан Конаковского района, участвующих  в мероприятиях государственной молодежной политики"</t>
    </r>
  </si>
  <si>
    <r>
      <t xml:space="preserve">Подпрограмма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1  "Организация и проведение мероприятий отрасли "Молодежная политика" </t>
    </r>
  </si>
  <si>
    <r>
      <t>Мероприятие 1.001 "</t>
    </r>
    <r>
      <rPr>
        <sz val="12"/>
        <color indexed="8"/>
        <rFont val="Times New Roman"/>
        <family val="1"/>
      </rPr>
      <t>Организация и проведение мероприятий в рамках календаря отрасли "Молодежня политика</t>
    </r>
    <r>
      <rPr>
        <b/>
        <sz val="12"/>
        <rFont val="Times New Roman"/>
        <family val="1"/>
      </rPr>
      <t xml:space="preserve"> "</t>
    </r>
  </si>
  <si>
    <r>
      <rPr>
        <b/>
        <sz val="12"/>
        <rFont val="Times New Roman"/>
        <family val="1"/>
      </rPr>
      <t>Мероприятие 1.002</t>
    </r>
    <r>
      <rPr>
        <sz val="12"/>
        <rFont val="Times New Roman"/>
        <family val="1"/>
      </rPr>
      <t xml:space="preserve">  "Поддержка эффективных моделей  и форм вовлечения молодежи в трудовую деятельность"</t>
    </r>
    <r>
      <rPr>
        <i/>
        <sz val="12"/>
        <rFont val="Times New Roman"/>
        <family val="1"/>
      </rPr>
      <t xml:space="preserve"> </t>
    </r>
  </si>
  <si>
    <r>
      <t>Показатель 1 "</t>
    </r>
    <r>
      <rPr>
        <sz val="12"/>
        <rFont val="Times New Roman"/>
        <family val="1"/>
      </rPr>
      <t>Количество мероприятий, проведенных в рамках календаря отрасли "Молодежная политика"</t>
    </r>
  </si>
  <si>
    <r>
      <t xml:space="preserve">Показатель 2 </t>
    </r>
    <r>
      <rPr>
        <sz val="12"/>
        <rFont val="Times New Roman"/>
        <family val="1"/>
      </rPr>
      <t>"Количество выпущенных методических, информационных и справочных материалов"</t>
    </r>
  </si>
  <si>
    <r>
      <t xml:space="preserve">Административное мероприятие 1.001 </t>
    </r>
    <r>
      <rPr>
        <sz val="12"/>
        <rFont val="Times New Roman"/>
        <family val="1"/>
      </rPr>
      <t>"Информирование молодежи в части безопасного поведения, действий в чрезвычайных ситуациях"</t>
    </r>
  </si>
  <si>
    <r>
      <t>Показатель  1</t>
    </r>
    <r>
      <rPr>
        <sz val="12"/>
        <rFont val="Times New Roman"/>
        <family val="1"/>
      </rPr>
      <t xml:space="preserve"> "Количество рабочих мест"</t>
    </r>
  </si>
  <si>
    <r>
      <t>Показатель  1</t>
    </r>
    <r>
      <rPr>
        <sz val="12"/>
        <rFont val="Times New Roman"/>
        <family val="1"/>
      </rPr>
      <t xml:space="preserve"> "Количество проведенных мероприятий"</t>
    </r>
  </si>
  <si>
    <t>Задача 2 "Содействие в обеспечении жильем молодых семей"</t>
  </si>
  <si>
    <r>
      <t>Показатель 1   "</t>
    </r>
    <r>
      <rPr>
        <sz val="12"/>
        <rFont val="Times New Roman"/>
        <family val="1"/>
      </rPr>
      <t>Количество молодых семей, получивших жилые помещения и улучшивших жилищные условия"</t>
    </r>
  </si>
  <si>
    <r>
      <t xml:space="preserve">Мероприятие 2.001 </t>
    </r>
    <r>
      <rPr>
        <sz val="12"/>
        <rFont val="Times New Roman"/>
        <family val="1"/>
      </rPr>
      <t xml:space="preserve"> "Реализация мероприятий по обеспечению жильем молодых семей"</t>
    </r>
  </si>
  <si>
    <r>
      <t xml:space="preserve">Показатель 1 </t>
    </r>
    <r>
      <rPr>
        <sz val="12"/>
        <rFont val="Times New Roman"/>
        <family val="1"/>
      </rPr>
      <t>"Количество молодых семей, улучшивших свои жилищные условия в рамках реализации муниципальной программы с учетом средств местного бюджета"</t>
    </r>
  </si>
  <si>
    <r>
      <t>З</t>
    </r>
    <r>
      <rPr>
        <b/>
        <sz val="12"/>
        <rFont val="Times New Roman"/>
        <family val="1"/>
      </rPr>
      <t>адача 1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"</t>
    </r>
    <r>
      <rPr>
        <b/>
        <sz val="12"/>
        <color indexed="8"/>
        <rFont val="Times New Roman"/>
        <family val="1"/>
      </rPr>
      <t>Содействие развитию гражданско-патриотического и  духовно- нравственного воспитания молодежи, создание  условий  для вовлечения молодежи в  общественно-политическую,  социальную  и культурную жизнь общества, для формирования здорового образа жизни"</t>
    </r>
  </si>
  <si>
    <r>
      <t xml:space="preserve">Мероприятие 1.004 </t>
    </r>
    <r>
      <rPr>
        <sz val="12"/>
        <rFont val="Times New Roman"/>
        <family val="1"/>
      </rPr>
      <t>"Проведение ремонтных работ и противопожарных мероприятий"</t>
    </r>
  </si>
  <si>
    <r>
      <t>Показатель 1 "</t>
    </r>
    <r>
      <rPr>
        <sz val="12"/>
        <rFont val="Times New Roman"/>
        <family val="1"/>
      </rPr>
      <t>Доля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молодежи, принявшая участие в мероприятиях  в рамках календаря отрасли "Молодежная политика" </t>
    </r>
  </si>
  <si>
    <r>
      <t>Показатель 2</t>
    </r>
    <r>
      <rPr>
        <sz val="12"/>
        <rFont val="Times New Roman"/>
        <family val="1"/>
      </rPr>
      <t xml:space="preserve"> "Выполнение календарного плана"</t>
    </r>
  </si>
  <si>
    <r>
      <t>Административное мероприятие 2.002 "</t>
    </r>
    <r>
      <rPr>
        <sz val="12"/>
        <rFont val="Times New Roman"/>
        <family val="1"/>
      </rPr>
      <t>Проведение консультаций, оформление и выдача свидетельств о праве на получение социальной выплаты на приобретение (строительство) жилья"</t>
    </r>
  </si>
  <si>
    <r>
      <t xml:space="preserve">Мероприятие 1.005 </t>
    </r>
    <r>
      <rPr>
        <sz val="12"/>
        <rFont val="Times New Roman"/>
        <family val="1"/>
      </rPr>
      <t>"Реализация мероприятий по обращениям, поступающим к депутатам Собрания депутатов Конаковского района"</t>
    </r>
  </si>
  <si>
    <t>штук</t>
  </si>
  <si>
    <t>40,000</t>
  </si>
  <si>
    <r>
      <t xml:space="preserve">Показатель 1 </t>
    </r>
    <r>
      <rPr>
        <sz val="12"/>
        <rFont val="Times New Roman"/>
        <family val="1"/>
      </rPr>
      <t>"Количество закупленных товаров для обеспечения государственных (муниципальны) нужд"</t>
    </r>
  </si>
  <si>
    <t>4</t>
  </si>
  <si>
    <t>4877,902</t>
  </si>
  <si>
    <t>459,170</t>
  </si>
  <si>
    <t xml:space="preserve">Характеристика муниципальной программы </t>
  </si>
  <si>
    <t>Администраторы муниципальной программы — ОМПКиС Администрации Конаковского района Тверской области</t>
  </si>
  <si>
    <t xml:space="preserve">Ответственный исполнитель муниципальной программы — ОМПКиС Администрации Конаковского района Тверской области; МКУ ЦМП «Иволга» </t>
  </si>
  <si>
    <r>
      <t>Показатель 1</t>
    </r>
    <r>
      <rPr>
        <sz val="12"/>
        <rFont val="Times New Roman"/>
        <family val="1"/>
      </rPr>
      <t xml:space="preserve"> "Количество проведенных ремонтных работ и противопожарных мероприятий в МКУ ЦМП "Иволга" </t>
    </r>
  </si>
  <si>
    <r>
      <t xml:space="preserve">Мероприятие 1.003 </t>
    </r>
    <r>
      <rPr>
        <sz val="12"/>
        <rFont val="Times New Roman"/>
        <family val="1"/>
      </rPr>
      <t xml:space="preserve"> "Расходы на содержание МКУ ЦМП "Иволга" МО "Конаковский район"</t>
    </r>
  </si>
  <si>
    <t>0</t>
  </si>
  <si>
    <t>132,732</t>
  </si>
  <si>
    <r>
      <t xml:space="preserve">Показатель 1 </t>
    </r>
    <r>
      <rPr>
        <sz val="12"/>
        <rFont val="Times New Roman"/>
        <family val="1"/>
      </rPr>
      <t>"Количество молодых семей, получивших дополнительные социальные выплаты для погашения части кредита или займа, либо для компенсации затраченных собственных средств за счет средств местного бюджета"</t>
    </r>
  </si>
  <si>
    <t>S</t>
  </si>
  <si>
    <t>1223,347</t>
  </si>
  <si>
    <t>1207,862</t>
  </si>
  <si>
    <r>
      <t xml:space="preserve">Мероприятие 2.002 </t>
    </r>
    <r>
      <rPr>
        <sz val="12"/>
        <rFont val="Times New Roman"/>
        <family val="1"/>
      </rPr>
      <t xml:space="preserve"> "Предоставление дополнительной социальной выплаты для погашения части кредита или займа, либо для компенсации затраченных собственных средств за счет средств местного бюджета"</t>
    </r>
  </si>
  <si>
    <t>5419,890</t>
  </si>
  <si>
    <t>5950,818</t>
  </si>
  <si>
    <r>
      <t xml:space="preserve">Мероприятие 2.003 </t>
    </r>
    <r>
      <rPr>
        <sz val="12"/>
        <rFont val="Times New Roman"/>
        <family val="1"/>
      </rPr>
      <t xml:space="preserve"> "Обеспечение жильем молодых семей без привлечения средств федерального бюджета"</t>
    </r>
  </si>
  <si>
    <r>
      <t xml:space="preserve">Показатель 1 </t>
    </r>
    <r>
      <rPr>
        <sz val="12"/>
        <rFont val="Times New Roman"/>
        <family val="1"/>
      </rPr>
      <t>"Количество молодых семей, улучшивших свои жилищные условия в рамках реализации государственной программы без привлечения средств федерального бюджета"</t>
    </r>
  </si>
  <si>
    <t>398,196</t>
  </si>
  <si>
    <t>"</t>
  </si>
  <si>
    <t xml:space="preserve">Приложение  4
к Постановлению Администрации Конаковского района Тверской области 
 № 720 от 01.08.2022г.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к муниципальной программе                                                                                       "Молодежь Конаковского района" на 2021 - 2025 годы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</si>
</sst>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#,##0\ &quot;₽&quot;"/>
    <numFmt numFmtId="167" formatCode="#,##0.000\ &quot;₽&quot;"/>
    <numFmt numFmtId="168" formatCode="#,##0.000\ _₽"/>
    <numFmt numFmtId="169" formatCode="#,##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23"/>
      <name val="Times New Roman"/>
      <family val="1"/>
    </font>
    <font>
      <sz val="11"/>
      <color indexed="23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Calibri"/>
      <family val="2"/>
    </font>
    <font>
      <sz val="14"/>
      <name val="Calibri"/>
      <family val="2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6" fillId="34" borderId="0" xfId="0" applyFont="1" applyFill="1" applyBorder="1" applyAlignment="1">
      <alignment horizontal="center" vertical="center" wrapText="1" readingOrder="1"/>
    </xf>
    <xf numFmtId="0" fontId="3" fillId="34" borderId="0" xfId="0" applyFont="1" applyFill="1" applyBorder="1" applyAlignment="1">
      <alignment/>
    </xf>
    <xf numFmtId="0" fontId="0" fillId="0" borderId="11" xfId="0" applyBorder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1" xfId="0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10" fontId="4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2" fontId="16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10" fontId="4" fillId="0" borderId="1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9" fillId="34" borderId="0" xfId="0" applyFont="1" applyFill="1" applyBorder="1" applyAlignment="1">
      <alignment/>
    </xf>
    <xf numFmtId="0" fontId="17" fillId="34" borderId="0" xfId="0" applyFont="1" applyFill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34" borderId="0" xfId="0" applyFont="1" applyFill="1" applyAlignment="1">
      <alignment horizontal="left"/>
    </xf>
    <xf numFmtId="0" fontId="17" fillId="34" borderId="0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18" fillId="34" borderId="0" xfId="0" applyFont="1" applyFill="1" applyBorder="1" applyAlignment="1">
      <alignment horizontal="center"/>
    </xf>
    <xf numFmtId="0" fontId="18" fillId="34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34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9" fillId="34" borderId="0" xfId="0" applyFont="1" applyFill="1" applyAlignment="1">
      <alignment/>
    </xf>
    <xf numFmtId="0" fontId="5" fillId="0" borderId="0" xfId="0" applyFont="1" applyBorder="1" applyAlignment="1">
      <alignment horizontal="right" vertical="center"/>
    </xf>
    <xf numFmtId="0" fontId="9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left"/>
    </xf>
    <xf numFmtId="0" fontId="9" fillId="34" borderId="0" xfId="0" applyFont="1" applyFill="1" applyAlignment="1">
      <alignment horizontal="left"/>
    </xf>
    <xf numFmtId="0" fontId="9" fillId="34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9" fillId="34" borderId="0" xfId="0" applyFont="1" applyFill="1" applyBorder="1" applyAlignment="1">
      <alignment horizontal="center" vertical="center" wrapText="1" readingOrder="1"/>
    </xf>
    <xf numFmtId="0" fontId="9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11" fillId="0" borderId="11" xfId="0" applyFont="1" applyFill="1" applyBorder="1" applyAlignment="1">
      <alignment horizontal="left" vertical="center" wrapText="1"/>
    </xf>
    <xf numFmtId="1" fontId="9" fillId="34" borderId="11" xfId="0" applyNumberFormat="1" applyFont="1" applyFill="1" applyBorder="1" applyAlignment="1">
      <alignment horizontal="center" vertical="distributed" wrapText="1"/>
    </xf>
    <xf numFmtId="0" fontId="11" fillId="0" borderId="11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top" wrapText="1"/>
    </xf>
    <xf numFmtId="1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wrapText="1"/>
    </xf>
    <xf numFmtId="10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vertical="top" wrapText="1"/>
    </xf>
    <xf numFmtId="49" fontId="9" fillId="34" borderId="11" xfId="0" applyNumberFormat="1" applyFont="1" applyFill="1" applyBorder="1" applyAlignment="1">
      <alignment horizontal="center" vertical="center" wrapText="1"/>
    </xf>
    <xf numFmtId="1" fontId="19" fillId="34" borderId="11" xfId="0" applyNumberFormat="1" applyFont="1" applyFill="1" applyBorder="1" applyAlignment="1">
      <alignment horizontal="center" vertical="distributed" wrapText="1"/>
    </xf>
    <xf numFmtId="2" fontId="9" fillId="0" borderId="11" xfId="0" applyNumberFormat="1" applyFont="1" applyFill="1" applyBorder="1" applyAlignment="1">
      <alignment horizontal="center" vertical="center"/>
    </xf>
    <xf numFmtId="1" fontId="9" fillId="34" borderId="11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 wrapText="1"/>
    </xf>
    <xf numFmtId="164" fontId="11" fillId="35" borderId="11" xfId="0" applyNumberFormat="1" applyFont="1" applyFill="1" applyBorder="1" applyAlignment="1">
      <alignment horizontal="center" vertical="center" wrapText="1"/>
    </xf>
    <xf numFmtId="164" fontId="56" fillId="35" borderId="11" xfId="0" applyNumberFormat="1" applyFont="1" applyFill="1" applyBorder="1" applyAlignment="1">
      <alignment horizontal="center" vertical="center" wrapText="1"/>
    </xf>
    <xf numFmtId="49" fontId="11" fillId="35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164" fontId="11" fillId="34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9" fillId="34" borderId="11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right" vertical="top" wrapText="1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7"/>
  <sheetViews>
    <sheetView tabSelected="1" zoomScale="85" zoomScaleNormal="85" zoomScalePageLayoutView="0" workbookViewId="0" topLeftCell="D1">
      <selection activeCell="C10" sqref="C10:AM10"/>
    </sheetView>
  </sheetViews>
  <sheetFormatPr defaultColWidth="11.140625" defaultRowHeight="15"/>
  <cols>
    <col min="1" max="1" width="8.7109375" style="1" hidden="1" customWidth="1"/>
    <col min="2" max="2" width="8.7109375" style="0" hidden="1" customWidth="1"/>
    <col min="3" max="3" width="8.7109375" style="2" hidden="1" customWidth="1"/>
    <col min="4" max="4" width="3.421875" style="3" customWidth="1"/>
    <col min="5" max="5" width="4.00390625" style="3" customWidth="1"/>
    <col min="6" max="6" width="3.8515625" style="3" customWidth="1"/>
    <col min="7" max="7" width="4.00390625" style="3" customWidth="1"/>
    <col min="8" max="8" width="4.140625" style="3" customWidth="1"/>
    <col min="9" max="9" width="4.00390625" style="3" customWidth="1"/>
    <col min="10" max="10" width="4.140625" style="3" customWidth="1"/>
    <col min="11" max="11" width="4.28125" style="3" customWidth="1"/>
    <col min="12" max="12" width="3.57421875" style="3" customWidth="1"/>
    <col min="13" max="13" width="3.7109375" style="3" customWidth="1"/>
    <col min="14" max="14" width="4.8515625" style="3" customWidth="1"/>
    <col min="15" max="15" width="4.140625" style="3" customWidth="1"/>
    <col min="16" max="20" width="3.7109375" style="3" customWidth="1"/>
    <col min="21" max="21" width="4.28125" style="3" customWidth="1"/>
    <col min="22" max="22" width="4.140625" style="3" customWidth="1"/>
    <col min="23" max="23" width="4.57421875" style="3" customWidth="1"/>
    <col min="24" max="24" width="4.421875" style="3" customWidth="1"/>
    <col min="25" max="25" width="4.7109375" style="3" customWidth="1"/>
    <col min="26" max="26" width="3.8515625" style="3" customWidth="1"/>
    <col min="27" max="27" width="4.421875" style="3" customWidth="1"/>
    <col min="28" max="28" width="3.7109375" style="3" customWidth="1"/>
    <col min="29" max="29" width="4.421875" style="3" customWidth="1"/>
    <col min="30" max="30" width="4.140625" style="3" customWidth="1"/>
    <col min="31" max="31" width="71.28125" style="0" customWidth="1"/>
    <col min="32" max="32" width="12.57421875" style="4" customWidth="1"/>
    <col min="33" max="33" width="13.140625" style="0" customWidth="1"/>
    <col min="34" max="34" width="11.7109375" style="0" customWidth="1"/>
    <col min="35" max="35" width="11.57421875" style="0" customWidth="1"/>
    <col min="36" max="36" width="11.421875" style="0" customWidth="1"/>
    <col min="37" max="37" width="10.8515625" style="0" customWidth="1"/>
    <col min="38" max="38" width="12.7109375" style="0" customWidth="1"/>
    <col min="39" max="39" width="10.140625" style="5" customWidth="1"/>
    <col min="40" max="51" width="8.8515625" style="6" customWidth="1"/>
    <col min="52" max="222" width="8.8515625" style="0" customWidth="1"/>
    <col min="223" max="225" width="8.7109375" style="0" hidden="1" customWidth="1"/>
    <col min="226" max="226" width="3.421875" style="0" customWidth="1"/>
    <col min="227" max="227" width="4.00390625" style="0" customWidth="1"/>
    <col min="228" max="228" width="4.57421875" style="0" customWidth="1"/>
    <col min="229" max="229" width="4.00390625" style="0" customWidth="1"/>
    <col min="230" max="230" width="4.140625" style="0" customWidth="1"/>
    <col min="231" max="231" width="4.00390625" style="0" customWidth="1"/>
    <col min="232" max="232" width="4.421875" style="0" customWidth="1"/>
    <col min="233" max="233" width="4.28125" style="0" customWidth="1"/>
    <col min="234" max="234" width="3.57421875" style="0" customWidth="1"/>
    <col min="235" max="235" width="3.7109375" style="0" customWidth="1"/>
    <col min="236" max="237" width="3.57421875" style="0" customWidth="1"/>
    <col min="238" max="239" width="3.7109375" style="0" customWidth="1"/>
    <col min="240" max="240" width="3.421875" style="0" customWidth="1"/>
    <col min="241" max="241" width="3.00390625" style="0" customWidth="1"/>
    <col min="242" max="242" width="3.28125" style="0" customWidth="1"/>
    <col min="243" max="243" width="3.421875" style="0" customWidth="1"/>
    <col min="244" max="244" width="2.421875" style="0" customWidth="1"/>
    <col min="245" max="245" width="3.28125" style="0" customWidth="1"/>
    <col min="246" max="246" width="3.140625" style="0" customWidth="1"/>
    <col min="247" max="247" width="3.00390625" style="0" customWidth="1"/>
    <col min="248" max="248" width="3.421875" style="0" customWidth="1"/>
    <col min="249" max="249" width="2.7109375" style="0" customWidth="1"/>
    <col min="250" max="250" width="69.28125" style="0" customWidth="1"/>
    <col min="251" max="251" width="13.8515625" style="0" customWidth="1"/>
    <col min="252" max="252" width="23.8515625" style="0" customWidth="1"/>
    <col min="253" max="253" width="13.00390625" style="0" customWidth="1"/>
  </cols>
  <sheetData>
    <row r="1" spans="1:51" s="46" customFormat="1" ht="15.75">
      <c r="A1" s="45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64"/>
      <c r="AF1" s="65"/>
      <c r="AG1" s="66"/>
      <c r="AH1" s="66"/>
      <c r="AI1" s="66"/>
      <c r="AJ1" s="66"/>
      <c r="AK1" s="66"/>
      <c r="AL1" s="66"/>
      <c r="AM1" s="67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</row>
    <row r="2" spans="1:51" s="50" customFormat="1" ht="121.5" customHeight="1">
      <c r="A2" s="49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8"/>
      <c r="AF2" s="69"/>
      <c r="AG2" s="103" t="s">
        <v>128</v>
      </c>
      <c r="AH2" s="103"/>
      <c r="AI2" s="103"/>
      <c r="AJ2" s="103"/>
      <c r="AK2" s="103"/>
      <c r="AL2" s="103"/>
      <c r="AM2" s="103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s="46" customFormat="1" ht="18.75" customHeight="1" hidden="1">
      <c r="A3" s="45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64"/>
      <c r="AF3" s="70" t="s">
        <v>0</v>
      </c>
      <c r="AG3" s="68"/>
      <c r="AH3" s="68"/>
      <c r="AI3" s="68"/>
      <c r="AJ3" s="68"/>
      <c r="AK3" s="68"/>
      <c r="AL3" s="68"/>
      <c r="AM3" s="6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</row>
    <row r="4" spans="1:51" s="46" customFormat="1" ht="27.75" customHeight="1">
      <c r="A4" s="45"/>
      <c r="C4" s="47"/>
      <c r="D4" s="47"/>
      <c r="E4" s="47"/>
      <c r="F4" s="47"/>
      <c r="G4" s="47"/>
      <c r="H4" s="47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2"/>
      <c r="AG4" s="64"/>
      <c r="AH4" s="64"/>
      <c r="AI4" s="64"/>
      <c r="AJ4" s="64"/>
      <c r="AK4" s="64"/>
      <c r="AL4" s="64"/>
      <c r="AM4" s="64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</row>
    <row r="5" spans="3:41" s="52" customFormat="1" ht="15.75">
      <c r="C5" s="104" t="s">
        <v>110</v>
      </c>
      <c r="D5" s="104"/>
      <c r="E5" s="104"/>
      <c r="F5" s="104"/>
      <c r="G5" s="104"/>
      <c r="H5" s="104"/>
      <c r="I5" s="104"/>
      <c r="J5" s="104" t="s">
        <v>1</v>
      </c>
      <c r="K5" s="104"/>
      <c r="L5" s="104"/>
      <c r="M5" s="104"/>
      <c r="N5" s="104"/>
      <c r="O5" s="104"/>
      <c r="P5" s="104"/>
      <c r="Q5" s="104"/>
      <c r="R5" s="104"/>
      <c r="S5" s="104"/>
      <c r="T5" s="104" t="s">
        <v>2</v>
      </c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O5" s="52" t="s">
        <v>3</v>
      </c>
    </row>
    <row r="6" spans="3:39" s="53" customFormat="1" ht="18.75">
      <c r="C6" s="105" t="s">
        <v>67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</row>
    <row r="7" spans="3:39" s="54" customFormat="1" ht="21" customHeight="1">
      <c r="C7" s="104" t="s">
        <v>4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</row>
    <row r="8" spans="3:39" s="55" customFormat="1" ht="21" customHeight="1"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 t="s">
        <v>111</v>
      </c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</row>
    <row r="9" spans="3:39" s="55" customFormat="1" ht="21" customHeight="1"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 t="s">
        <v>112</v>
      </c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</row>
    <row r="10" spans="3:39" s="47" customFormat="1" ht="15.75">
      <c r="C10" s="106" t="s">
        <v>5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</row>
    <row r="11" spans="3:51" s="57" customFormat="1" ht="24.75" customHeight="1">
      <c r="C11" s="74"/>
      <c r="D11" s="102" t="s">
        <v>6</v>
      </c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 t="s">
        <v>7</v>
      </c>
      <c r="V11" s="102"/>
      <c r="W11" s="102"/>
      <c r="X11" s="102"/>
      <c r="Y11" s="102"/>
      <c r="Z11" s="102"/>
      <c r="AA11" s="102"/>
      <c r="AB11" s="102"/>
      <c r="AC11" s="102"/>
      <c r="AD11" s="102"/>
      <c r="AE11" s="102" t="s">
        <v>8</v>
      </c>
      <c r="AF11" s="102" t="s">
        <v>9</v>
      </c>
      <c r="AG11" s="102"/>
      <c r="AH11" s="102"/>
      <c r="AI11" s="102"/>
      <c r="AJ11" s="102"/>
      <c r="AK11" s="102"/>
      <c r="AL11" s="102"/>
      <c r="AM11" s="102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</row>
    <row r="12" spans="3:51" s="57" customFormat="1" ht="46.5" customHeight="1">
      <c r="C12" s="74"/>
      <c r="D12" s="102" t="s">
        <v>10</v>
      </c>
      <c r="E12" s="102"/>
      <c r="F12" s="102"/>
      <c r="G12" s="102" t="s">
        <v>11</v>
      </c>
      <c r="H12" s="102"/>
      <c r="I12" s="102" t="s">
        <v>12</v>
      </c>
      <c r="J12" s="102"/>
      <c r="K12" s="102" t="s">
        <v>13</v>
      </c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</row>
    <row r="13" spans="3:50" s="59" customFormat="1" ht="76.5" customHeight="1">
      <c r="C13" s="75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6" t="s">
        <v>14</v>
      </c>
      <c r="AH13" s="16" t="s">
        <v>15</v>
      </c>
      <c r="AI13" s="16" t="s">
        <v>68</v>
      </c>
      <c r="AJ13" s="16" t="s">
        <v>69</v>
      </c>
      <c r="AK13" s="16" t="s">
        <v>70</v>
      </c>
      <c r="AL13" s="16" t="s">
        <v>16</v>
      </c>
      <c r="AM13" s="16" t="s">
        <v>17</v>
      </c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</row>
    <row r="14" spans="1:39" s="56" customFormat="1" ht="42.75" customHeight="1">
      <c r="A14" s="57"/>
      <c r="B14" s="57"/>
      <c r="C14" s="74"/>
      <c r="D14" s="16">
        <v>1</v>
      </c>
      <c r="E14" s="16">
        <v>2</v>
      </c>
      <c r="F14" s="16">
        <v>3</v>
      </c>
      <c r="G14" s="16">
        <v>4</v>
      </c>
      <c r="H14" s="16">
        <v>5</v>
      </c>
      <c r="I14" s="16">
        <v>6</v>
      </c>
      <c r="J14" s="16">
        <v>7</v>
      </c>
      <c r="K14" s="16">
        <v>8</v>
      </c>
      <c r="L14" s="16">
        <v>9</v>
      </c>
      <c r="M14" s="16">
        <v>10</v>
      </c>
      <c r="N14" s="16">
        <v>11</v>
      </c>
      <c r="O14" s="16">
        <v>12</v>
      </c>
      <c r="P14" s="16">
        <v>13</v>
      </c>
      <c r="Q14" s="16">
        <v>14</v>
      </c>
      <c r="R14" s="16">
        <v>15</v>
      </c>
      <c r="S14" s="16">
        <v>16</v>
      </c>
      <c r="T14" s="16">
        <v>17</v>
      </c>
      <c r="U14" s="16">
        <v>18</v>
      </c>
      <c r="V14" s="16">
        <v>19</v>
      </c>
      <c r="W14" s="16">
        <f>V14+1</f>
        <v>20</v>
      </c>
      <c r="X14" s="16">
        <f>W14+1</f>
        <v>21</v>
      </c>
      <c r="Y14" s="16">
        <f>X14+1</f>
        <v>22</v>
      </c>
      <c r="Z14" s="16">
        <f>Y14+1</f>
        <v>23</v>
      </c>
      <c r="AA14" s="16">
        <f>Z14+1</f>
        <v>24</v>
      </c>
      <c r="AB14" s="16">
        <v>25</v>
      </c>
      <c r="AC14" s="16">
        <f>AB14+1</f>
        <v>26</v>
      </c>
      <c r="AD14" s="16">
        <v>27</v>
      </c>
      <c r="AE14" s="76" t="s">
        <v>18</v>
      </c>
      <c r="AF14" s="26" t="s">
        <v>19</v>
      </c>
      <c r="AG14" s="94">
        <f>AG17</f>
        <v>10249.536</v>
      </c>
      <c r="AH14" s="94">
        <f>AH17</f>
        <v>11276.649000000001</v>
      </c>
      <c r="AI14" s="94">
        <f>AI17</f>
        <v>6594.532999999999</v>
      </c>
      <c r="AJ14" s="94">
        <f>AJ17</f>
        <v>6579.048</v>
      </c>
      <c r="AK14" s="94">
        <f>AK17</f>
        <v>6579.048</v>
      </c>
      <c r="AL14" s="94">
        <f>SUM(AG14+AH14+AI14+AJ14+AK14)</f>
        <v>41278.814000000006</v>
      </c>
      <c r="AM14" s="26">
        <v>2025</v>
      </c>
    </row>
    <row r="15" spans="1:39" s="56" customFormat="1" ht="120" customHeight="1">
      <c r="A15" s="57"/>
      <c r="B15" s="57"/>
      <c r="C15" s="74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8" t="s">
        <v>84</v>
      </c>
      <c r="AF15" s="79" t="s">
        <v>20</v>
      </c>
      <c r="AG15" s="24"/>
      <c r="AH15" s="24"/>
      <c r="AI15" s="24"/>
      <c r="AJ15" s="24"/>
      <c r="AK15" s="24"/>
      <c r="AL15" s="24"/>
      <c r="AM15" s="24" t="s">
        <v>20</v>
      </c>
    </row>
    <row r="16" spans="1:39" s="56" customFormat="1" ht="63.75" customHeight="1">
      <c r="A16" s="57"/>
      <c r="B16" s="57"/>
      <c r="C16" s="74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80" t="s">
        <v>85</v>
      </c>
      <c r="AF16" s="26" t="s">
        <v>21</v>
      </c>
      <c r="AG16" s="81">
        <v>0.441</v>
      </c>
      <c r="AH16" s="81">
        <v>0.442</v>
      </c>
      <c r="AI16" s="81">
        <v>0.443</v>
      </c>
      <c r="AJ16" s="81">
        <v>0.444</v>
      </c>
      <c r="AK16" s="81">
        <v>0.445</v>
      </c>
      <c r="AL16" s="81">
        <v>0.445</v>
      </c>
      <c r="AM16" s="26">
        <v>2025</v>
      </c>
    </row>
    <row r="17" spans="1:39" s="56" customFormat="1" ht="53.25" customHeight="1">
      <c r="A17" s="57"/>
      <c r="B17" s="57"/>
      <c r="C17" s="74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80" t="s">
        <v>86</v>
      </c>
      <c r="AF17" s="26" t="s">
        <v>19</v>
      </c>
      <c r="AG17" s="96">
        <f aca="true" t="shared" si="0" ref="AG17:AL17">AG18+AG38</f>
        <v>10249.536</v>
      </c>
      <c r="AH17" s="96">
        <f t="shared" si="0"/>
        <v>11276.649000000001</v>
      </c>
      <c r="AI17" s="96">
        <f t="shared" si="0"/>
        <v>6594.532999999999</v>
      </c>
      <c r="AJ17" s="96">
        <f t="shared" si="0"/>
        <v>6579.048</v>
      </c>
      <c r="AK17" s="96">
        <f t="shared" si="0"/>
        <v>6579.048</v>
      </c>
      <c r="AL17" s="96">
        <f t="shared" si="0"/>
        <v>41278.814</v>
      </c>
      <c r="AM17" s="26">
        <v>2025</v>
      </c>
    </row>
    <row r="18" spans="1:39" s="61" customFormat="1" ht="96" customHeight="1">
      <c r="A18" s="57"/>
      <c r="B18" s="57"/>
      <c r="C18" s="74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82" t="s">
        <v>98</v>
      </c>
      <c r="AF18" s="26" t="s">
        <v>19</v>
      </c>
      <c r="AG18" s="96">
        <f>AG36+AG34+AG27+AG25+AG20</f>
        <v>5371.634</v>
      </c>
      <c r="AH18" s="96">
        <f>SUM(AH20,AH25,AH27)</f>
        <v>5325.831</v>
      </c>
      <c r="AI18" s="96">
        <f>SUM(AI20,AI25,AI27)</f>
        <v>5371.186</v>
      </c>
      <c r="AJ18" s="96">
        <f>SUM(AJ20,AJ25,AJ27)</f>
        <v>5371.186</v>
      </c>
      <c r="AK18" s="96">
        <f>SUM(AK20,AK25,AK27)</f>
        <v>5371.186</v>
      </c>
      <c r="AL18" s="94">
        <f>AG18+AH18+AI18+AJ18+AK18</f>
        <v>26811.023</v>
      </c>
      <c r="AM18" s="26">
        <v>2025</v>
      </c>
    </row>
    <row r="19" spans="1:40" s="61" customFormat="1" ht="60" customHeight="1">
      <c r="A19" s="57"/>
      <c r="B19" s="57"/>
      <c r="C19" s="74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80" t="s">
        <v>100</v>
      </c>
      <c r="AF19" s="26" t="s">
        <v>21</v>
      </c>
      <c r="AG19" s="83">
        <v>0.441</v>
      </c>
      <c r="AH19" s="81">
        <v>0.442</v>
      </c>
      <c r="AI19" s="81">
        <v>0.443</v>
      </c>
      <c r="AJ19" s="81">
        <v>0.444</v>
      </c>
      <c r="AK19" s="81">
        <v>0.445</v>
      </c>
      <c r="AL19" s="81">
        <v>0.445</v>
      </c>
      <c r="AM19" s="26">
        <v>2025</v>
      </c>
      <c r="AN19" s="61" t="s">
        <v>3</v>
      </c>
    </row>
    <row r="20" spans="1:39" s="61" customFormat="1" ht="45.75" customHeight="1">
      <c r="A20" s="57"/>
      <c r="B20" s="57"/>
      <c r="C20" s="74"/>
      <c r="D20" s="77">
        <v>6</v>
      </c>
      <c r="E20" s="77">
        <v>0</v>
      </c>
      <c r="F20" s="77">
        <v>1</v>
      </c>
      <c r="G20" s="77">
        <v>0</v>
      </c>
      <c r="H20" s="77">
        <v>7</v>
      </c>
      <c r="I20" s="77">
        <v>0</v>
      </c>
      <c r="J20" s="77">
        <v>7</v>
      </c>
      <c r="K20" s="77">
        <v>0</v>
      </c>
      <c r="L20" s="77">
        <v>6</v>
      </c>
      <c r="M20" s="77">
        <v>1</v>
      </c>
      <c r="N20" s="77">
        <v>0</v>
      </c>
      <c r="O20" s="77">
        <v>1</v>
      </c>
      <c r="P20" s="77">
        <v>2</v>
      </c>
      <c r="Q20" s="77">
        <v>0</v>
      </c>
      <c r="R20" s="77">
        <v>0</v>
      </c>
      <c r="S20" s="77">
        <v>1</v>
      </c>
      <c r="T20" s="77">
        <v>0</v>
      </c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80" t="s">
        <v>87</v>
      </c>
      <c r="AF20" s="26" t="s">
        <v>19</v>
      </c>
      <c r="AG20" s="95">
        <v>602.968</v>
      </c>
      <c r="AH20" s="95">
        <v>632.122</v>
      </c>
      <c r="AI20" s="95">
        <v>677.477</v>
      </c>
      <c r="AJ20" s="95">
        <v>677.477</v>
      </c>
      <c r="AK20" s="95">
        <v>677.477</v>
      </c>
      <c r="AL20" s="94">
        <f>AG20+AH20+AI20+AJ20+AK20</f>
        <v>3267.5209999999997</v>
      </c>
      <c r="AM20" s="26">
        <v>2025</v>
      </c>
    </row>
    <row r="21" spans="1:39" s="61" customFormat="1" ht="51" customHeight="1">
      <c r="A21" s="57"/>
      <c r="B21" s="57"/>
      <c r="C21" s="74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80" t="s">
        <v>89</v>
      </c>
      <c r="AF21" s="26" t="s">
        <v>22</v>
      </c>
      <c r="AG21" s="84" t="s">
        <v>32</v>
      </c>
      <c r="AH21" s="84" t="s">
        <v>32</v>
      </c>
      <c r="AI21" s="84" t="s">
        <v>32</v>
      </c>
      <c r="AJ21" s="84" t="s">
        <v>32</v>
      </c>
      <c r="AK21" s="84" t="s">
        <v>32</v>
      </c>
      <c r="AL21" s="85">
        <v>395</v>
      </c>
      <c r="AM21" s="26">
        <v>2025</v>
      </c>
    </row>
    <row r="22" spans="1:39" s="61" customFormat="1" ht="41.25" customHeight="1" hidden="1">
      <c r="A22" s="57"/>
      <c r="B22" s="57"/>
      <c r="C22" s="74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80"/>
      <c r="AF22" s="26" t="s">
        <v>19</v>
      </c>
      <c r="AG22" s="28"/>
      <c r="AH22" s="28">
        <v>71</v>
      </c>
      <c r="AI22" s="28"/>
      <c r="AJ22" s="28"/>
      <c r="AK22" s="28"/>
      <c r="AL22" s="28">
        <f>AG22+AH22+AI22+AJ22+AK22</f>
        <v>71</v>
      </c>
      <c r="AM22" s="26">
        <v>2019</v>
      </c>
    </row>
    <row r="23" spans="1:39" s="61" customFormat="1" ht="57.75" customHeight="1">
      <c r="A23" s="98" t="s">
        <v>76</v>
      </c>
      <c r="B23" s="57"/>
      <c r="C23" s="74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86" t="s">
        <v>90</v>
      </c>
      <c r="AF23" s="16" t="s">
        <v>22</v>
      </c>
      <c r="AG23" s="87" t="s">
        <v>27</v>
      </c>
      <c r="AH23" s="87" t="s">
        <v>27</v>
      </c>
      <c r="AI23" s="87" t="s">
        <v>27</v>
      </c>
      <c r="AJ23" s="87" t="s">
        <v>27</v>
      </c>
      <c r="AK23" s="87" t="s">
        <v>27</v>
      </c>
      <c r="AL23" s="87" t="s">
        <v>29</v>
      </c>
      <c r="AM23" s="16">
        <v>2025</v>
      </c>
    </row>
    <row r="24" spans="1:39" s="61" customFormat="1" ht="57.75" customHeight="1">
      <c r="A24" s="98"/>
      <c r="B24" s="57"/>
      <c r="C24" s="74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86" t="s">
        <v>91</v>
      </c>
      <c r="AF24" s="16" t="s">
        <v>30</v>
      </c>
      <c r="AG24" s="87" t="s">
        <v>31</v>
      </c>
      <c r="AH24" s="87" t="s">
        <v>31</v>
      </c>
      <c r="AI24" s="87" t="s">
        <v>31</v>
      </c>
      <c r="AJ24" s="87" t="s">
        <v>31</v>
      </c>
      <c r="AK24" s="87" t="s">
        <v>31</v>
      </c>
      <c r="AL24" s="87" t="s">
        <v>79</v>
      </c>
      <c r="AM24" s="16">
        <v>2025</v>
      </c>
    </row>
    <row r="25" spans="1:39" s="61" customFormat="1" ht="51.75" customHeight="1">
      <c r="A25" s="98" t="s">
        <v>76</v>
      </c>
      <c r="B25" s="57"/>
      <c r="C25" s="74"/>
      <c r="D25" s="77">
        <v>6</v>
      </c>
      <c r="E25" s="77">
        <v>0</v>
      </c>
      <c r="F25" s="77">
        <v>1</v>
      </c>
      <c r="G25" s="77">
        <v>0</v>
      </c>
      <c r="H25" s="77">
        <v>4</v>
      </c>
      <c r="I25" s="77">
        <v>0</v>
      </c>
      <c r="J25" s="77">
        <v>1</v>
      </c>
      <c r="K25" s="77">
        <v>0</v>
      </c>
      <c r="L25" s="77">
        <v>6</v>
      </c>
      <c r="M25" s="77">
        <v>1</v>
      </c>
      <c r="N25" s="77">
        <v>0</v>
      </c>
      <c r="O25" s="77">
        <v>1</v>
      </c>
      <c r="P25" s="77">
        <v>2</v>
      </c>
      <c r="Q25" s="77">
        <v>0</v>
      </c>
      <c r="R25" s="77">
        <v>0</v>
      </c>
      <c r="S25" s="77">
        <v>2</v>
      </c>
      <c r="T25" s="77">
        <v>0</v>
      </c>
      <c r="U25" s="77"/>
      <c r="V25" s="77"/>
      <c r="W25" s="77"/>
      <c r="X25" s="77"/>
      <c r="Y25" s="77"/>
      <c r="Z25" s="77"/>
      <c r="AA25" s="77"/>
      <c r="AB25" s="88"/>
      <c r="AC25" s="88"/>
      <c r="AD25" s="88"/>
      <c r="AE25" s="82" t="s">
        <v>88</v>
      </c>
      <c r="AF25" s="26" t="s">
        <v>19</v>
      </c>
      <c r="AG25" s="95">
        <v>208.308</v>
      </c>
      <c r="AH25" s="95">
        <v>555.17</v>
      </c>
      <c r="AI25" s="95">
        <v>555.17</v>
      </c>
      <c r="AJ25" s="95">
        <v>555.17</v>
      </c>
      <c r="AK25" s="95">
        <v>555.17</v>
      </c>
      <c r="AL25" s="94">
        <f>AG25+AH25+AI25+AJ25+AK25</f>
        <v>2428.988</v>
      </c>
      <c r="AM25" s="26">
        <v>2025</v>
      </c>
    </row>
    <row r="26" spans="1:39" s="61" customFormat="1" ht="25.5" customHeight="1">
      <c r="A26" s="98" t="s">
        <v>77</v>
      </c>
      <c r="B26" s="57"/>
      <c r="C26" s="74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80" t="s">
        <v>92</v>
      </c>
      <c r="AF26" s="26" t="s">
        <v>22</v>
      </c>
      <c r="AG26" s="84" t="s">
        <v>82</v>
      </c>
      <c r="AH26" s="84" t="s">
        <v>82</v>
      </c>
      <c r="AI26" s="84" t="s">
        <v>82</v>
      </c>
      <c r="AJ26" s="84" t="s">
        <v>82</v>
      </c>
      <c r="AK26" s="84" t="s">
        <v>82</v>
      </c>
      <c r="AL26" s="84" t="s">
        <v>83</v>
      </c>
      <c r="AM26" s="26">
        <v>2025</v>
      </c>
    </row>
    <row r="27" spans="1:39" s="61" customFormat="1" ht="47.25" customHeight="1">
      <c r="A27" s="98" t="s">
        <v>78</v>
      </c>
      <c r="B27" s="57"/>
      <c r="C27" s="74"/>
      <c r="D27" s="77">
        <v>6</v>
      </c>
      <c r="E27" s="77">
        <v>0</v>
      </c>
      <c r="F27" s="77">
        <v>1</v>
      </c>
      <c r="G27" s="77">
        <v>0</v>
      </c>
      <c r="H27" s="77">
        <v>7</v>
      </c>
      <c r="I27" s="77">
        <v>0</v>
      </c>
      <c r="J27" s="77">
        <v>7</v>
      </c>
      <c r="K27" s="77">
        <v>0</v>
      </c>
      <c r="L27" s="77">
        <v>6</v>
      </c>
      <c r="M27" s="77">
        <v>1</v>
      </c>
      <c r="N27" s="77">
        <v>0</v>
      </c>
      <c r="O27" s="77">
        <v>1</v>
      </c>
      <c r="P27" s="77">
        <v>2</v>
      </c>
      <c r="Q27" s="77">
        <v>0</v>
      </c>
      <c r="R27" s="77">
        <v>0</v>
      </c>
      <c r="S27" s="77">
        <v>3</v>
      </c>
      <c r="T27" s="77">
        <v>0</v>
      </c>
      <c r="U27" s="77"/>
      <c r="V27" s="77"/>
      <c r="W27" s="77"/>
      <c r="X27" s="77"/>
      <c r="Y27" s="77"/>
      <c r="Z27" s="77"/>
      <c r="AA27" s="77"/>
      <c r="AB27" s="88"/>
      <c r="AC27" s="88"/>
      <c r="AD27" s="88"/>
      <c r="AE27" s="80" t="s">
        <v>114</v>
      </c>
      <c r="AF27" s="26" t="s">
        <v>19</v>
      </c>
      <c r="AG27" s="95">
        <v>4061.188</v>
      </c>
      <c r="AH27" s="95">
        <v>4138.539</v>
      </c>
      <c r="AI27" s="95">
        <v>4138.539</v>
      </c>
      <c r="AJ27" s="95">
        <v>4138.539</v>
      </c>
      <c r="AK27" s="95">
        <v>4138.539</v>
      </c>
      <c r="AL27" s="94">
        <f>AG27+AH27+AI27+AJ27+AK27</f>
        <v>20615.344</v>
      </c>
      <c r="AM27" s="26">
        <v>2025</v>
      </c>
    </row>
    <row r="28" spans="1:39" s="61" customFormat="1" ht="38.25" customHeight="1">
      <c r="A28" s="57"/>
      <c r="B28" s="57"/>
      <c r="C28" s="74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80" t="s">
        <v>93</v>
      </c>
      <c r="AF28" s="26" t="s">
        <v>22</v>
      </c>
      <c r="AG28" s="84" t="s">
        <v>32</v>
      </c>
      <c r="AH28" s="84" t="s">
        <v>32</v>
      </c>
      <c r="AI28" s="84" t="s">
        <v>32</v>
      </c>
      <c r="AJ28" s="84" t="s">
        <v>32</v>
      </c>
      <c r="AK28" s="84" t="s">
        <v>32</v>
      </c>
      <c r="AL28" s="84" t="s">
        <v>72</v>
      </c>
      <c r="AM28" s="26">
        <v>2025</v>
      </c>
    </row>
    <row r="29" spans="1:39" s="61" customFormat="1" ht="26.25" customHeight="1" hidden="1">
      <c r="A29" s="57"/>
      <c r="B29" s="57"/>
      <c r="C29" s="74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80"/>
      <c r="AF29" s="26"/>
      <c r="AG29" s="89"/>
      <c r="AH29" s="89"/>
      <c r="AI29" s="89"/>
      <c r="AJ29" s="89"/>
      <c r="AK29" s="89"/>
      <c r="AL29" s="33"/>
      <c r="AM29" s="26">
        <v>2019</v>
      </c>
    </row>
    <row r="30" spans="1:39" s="61" customFormat="1" ht="9.75" customHeight="1" hidden="1">
      <c r="A30" s="57"/>
      <c r="B30" s="57"/>
      <c r="C30" s="74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80"/>
      <c r="AF30" s="26"/>
      <c r="AG30" s="89"/>
      <c r="AH30" s="89"/>
      <c r="AI30" s="89"/>
      <c r="AJ30" s="89"/>
      <c r="AK30" s="89"/>
      <c r="AL30" s="33"/>
      <c r="AM30" s="26">
        <v>2019</v>
      </c>
    </row>
    <row r="31" spans="1:39" s="61" customFormat="1" ht="26.25" customHeight="1" hidden="1">
      <c r="A31" s="57"/>
      <c r="B31" s="57"/>
      <c r="C31" s="74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80"/>
      <c r="AF31" s="26"/>
      <c r="AG31" s="89"/>
      <c r="AH31" s="89"/>
      <c r="AI31" s="89"/>
      <c r="AJ31" s="89"/>
      <c r="AK31" s="89"/>
      <c r="AL31" s="33"/>
      <c r="AM31" s="26">
        <v>2019</v>
      </c>
    </row>
    <row r="32" spans="1:39" s="61" customFormat="1" ht="47.25" hidden="1">
      <c r="A32" s="57"/>
      <c r="B32" s="57"/>
      <c r="C32" s="74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86" t="s">
        <v>75</v>
      </c>
      <c r="AF32" s="26" t="s">
        <v>24</v>
      </c>
      <c r="AG32" s="84"/>
      <c r="AH32" s="84"/>
      <c r="AI32" s="84"/>
      <c r="AJ32" s="84"/>
      <c r="AK32" s="84"/>
      <c r="AL32" s="84"/>
      <c r="AM32" s="26">
        <v>2019</v>
      </c>
    </row>
    <row r="33" spans="1:39" s="61" customFormat="1" ht="39.75" customHeight="1">
      <c r="A33" s="57"/>
      <c r="B33" s="57"/>
      <c r="C33" s="74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80" t="s">
        <v>101</v>
      </c>
      <c r="AF33" s="26" t="s">
        <v>21</v>
      </c>
      <c r="AG33" s="90">
        <v>85</v>
      </c>
      <c r="AH33" s="91">
        <v>85</v>
      </c>
      <c r="AI33" s="91">
        <v>85</v>
      </c>
      <c r="AJ33" s="91">
        <v>85</v>
      </c>
      <c r="AK33" s="91">
        <v>85</v>
      </c>
      <c r="AL33" s="84" t="s">
        <v>71</v>
      </c>
      <c r="AM33" s="26">
        <v>2025</v>
      </c>
    </row>
    <row r="34" spans="1:39" s="61" customFormat="1" ht="39.75" customHeight="1">
      <c r="A34" s="57"/>
      <c r="B34" s="57"/>
      <c r="C34" s="74"/>
      <c r="D34" s="77">
        <v>6</v>
      </c>
      <c r="E34" s="77">
        <v>0</v>
      </c>
      <c r="F34" s="77">
        <v>1</v>
      </c>
      <c r="G34" s="77">
        <v>0</v>
      </c>
      <c r="H34" s="77">
        <v>7</v>
      </c>
      <c r="I34" s="77">
        <v>0</v>
      </c>
      <c r="J34" s="77">
        <v>7</v>
      </c>
      <c r="K34" s="77">
        <v>0</v>
      </c>
      <c r="L34" s="77">
        <v>6</v>
      </c>
      <c r="M34" s="77">
        <v>1</v>
      </c>
      <c r="N34" s="77">
        <v>0</v>
      </c>
      <c r="O34" s="77">
        <v>1</v>
      </c>
      <c r="P34" s="77">
        <v>2</v>
      </c>
      <c r="Q34" s="77">
        <v>0</v>
      </c>
      <c r="R34" s="77">
        <v>0</v>
      </c>
      <c r="S34" s="77">
        <v>4</v>
      </c>
      <c r="T34" s="77">
        <v>0</v>
      </c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80" t="s">
        <v>99</v>
      </c>
      <c r="AF34" s="26" t="s">
        <v>19</v>
      </c>
      <c r="AG34" s="99">
        <v>459.17</v>
      </c>
      <c r="AH34" s="94">
        <v>0</v>
      </c>
      <c r="AI34" s="94">
        <v>0</v>
      </c>
      <c r="AJ34" s="94">
        <v>0</v>
      </c>
      <c r="AK34" s="94">
        <v>0</v>
      </c>
      <c r="AL34" s="100" t="s">
        <v>109</v>
      </c>
      <c r="AM34" s="26">
        <v>2025</v>
      </c>
    </row>
    <row r="35" spans="1:39" s="61" customFormat="1" ht="39.75" customHeight="1">
      <c r="A35" s="57"/>
      <c r="B35" s="57"/>
      <c r="C35" s="74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80" t="s">
        <v>113</v>
      </c>
      <c r="AF35" s="26" t="s">
        <v>22</v>
      </c>
      <c r="AG35" s="90">
        <v>1</v>
      </c>
      <c r="AH35" s="91">
        <v>0</v>
      </c>
      <c r="AI35" s="91">
        <v>0</v>
      </c>
      <c r="AJ35" s="91">
        <v>0</v>
      </c>
      <c r="AK35" s="91">
        <v>0</v>
      </c>
      <c r="AL35" s="84" t="s">
        <v>31</v>
      </c>
      <c r="AM35" s="26">
        <v>2025</v>
      </c>
    </row>
    <row r="36" spans="1:39" s="61" customFormat="1" ht="53.25" customHeight="1">
      <c r="A36" s="57"/>
      <c r="B36" s="57"/>
      <c r="C36" s="74"/>
      <c r="D36" s="77">
        <v>6</v>
      </c>
      <c r="E36" s="77">
        <v>0</v>
      </c>
      <c r="F36" s="77">
        <v>1</v>
      </c>
      <c r="G36" s="77">
        <v>0</v>
      </c>
      <c r="H36" s="77">
        <v>7</v>
      </c>
      <c r="I36" s="77">
        <v>0</v>
      </c>
      <c r="J36" s="77">
        <v>7</v>
      </c>
      <c r="K36" s="77">
        <v>0</v>
      </c>
      <c r="L36" s="77">
        <v>6</v>
      </c>
      <c r="M36" s="77">
        <v>1</v>
      </c>
      <c r="N36" s="77">
        <v>0</v>
      </c>
      <c r="O36" s="77">
        <v>1</v>
      </c>
      <c r="P36" s="77">
        <v>2</v>
      </c>
      <c r="Q36" s="77">
        <v>0</v>
      </c>
      <c r="R36" s="77">
        <v>0</v>
      </c>
      <c r="S36" s="77">
        <v>5</v>
      </c>
      <c r="T36" s="77">
        <v>0</v>
      </c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80" t="s">
        <v>103</v>
      </c>
      <c r="AF36" s="26" t="s">
        <v>19</v>
      </c>
      <c r="AG36" s="99">
        <v>40</v>
      </c>
      <c r="AH36" s="94">
        <v>0</v>
      </c>
      <c r="AI36" s="94">
        <v>0</v>
      </c>
      <c r="AJ36" s="94">
        <v>0</v>
      </c>
      <c r="AK36" s="94">
        <v>0</v>
      </c>
      <c r="AL36" s="100" t="s">
        <v>105</v>
      </c>
      <c r="AM36" s="26">
        <v>2025</v>
      </c>
    </row>
    <row r="37" spans="1:39" s="61" customFormat="1" ht="39.75" customHeight="1">
      <c r="A37" s="57"/>
      <c r="B37" s="57"/>
      <c r="C37" s="74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80" t="s">
        <v>106</v>
      </c>
      <c r="AF37" s="26" t="s">
        <v>104</v>
      </c>
      <c r="AG37" s="90">
        <v>4</v>
      </c>
      <c r="AH37" s="91">
        <v>0</v>
      </c>
      <c r="AI37" s="91">
        <v>0</v>
      </c>
      <c r="AJ37" s="91">
        <v>0</v>
      </c>
      <c r="AK37" s="91">
        <v>0</v>
      </c>
      <c r="AL37" s="84" t="s">
        <v>107</v>
      </c>
      <c r="AM37" s="26">
        <v>2025</v>
      </c>
    </row>
    <row r="38" spans="1:39" s="61" customFormat="1" ht="39.75" customHeight="1">
      <c r="A38" s="57"/>
      <c r="B38" s="57"/>
      <c r="C38" s="74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80" t="s">
        <v>94</v>
      </c>
      <c r="AF38" s="26" t="s">
        <v>19</v>
      </c>
      <c r="AG38" s="97" t="s">
        <v>108</v>
      </c>
      <c r="AH38" s="97" t="s">
        <v>123</v>
      </c>
      <c r="AI38" s="97" t="s">
        <v>119</v>
      </c>
      <c r="AJ38" s="97" t="s">
        <v>120</v>
      </c>
      <c r="AK38" s="97" t="s">
        <v>120</v>
      </c>
      <c r="AL38" s="94">
        <f>AG38+AH38+AI38+AJ38+AK38</f>
        <v>14467.791000000001</v>
      </c>
      <c r="AM38" s="26">
        <v>2025</v>
      </c>
    </row>
    <row r="39" spans="1:39" s="61" customFormat="1" ht="57" customHeight="1">
      <c r="A39" s="57"/>
      <c r="B39" s="57"/>
      <c r="C39" s="74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80" t="s">
        <v>95</v>
      </c>
      <c r="AF39" s="26" t="s">
        <v>34</v>
      </c>
      <c r="AG39" s="93" t="s">
        <v>79</v>
      </c>
      <c r="AH39" s="93" t="s">
        <v>74</v>
      </c>
      <c r="AI39" s="93" t="s">
        <v>74</v>
      </c>
      <c r="AJ39" s="93" t="s">
        <v>74</v>
      </c>
      <c r="AK39" s="93" t="s">
        <v>74</v>
      </c>
      <c r="AL39" s="84" t="s">
        <v>81</v>
      </c>
      <c r="AM39" s="26">
        <v>2025</v>
      </c>
    </row>
    <row r="40" spans="1:39" s="61" customFormat="1" ht="51.75" customHeight="1">
      <c r="A40" s="57"/>
      <c r="B40" s="57"/>
      <c r="C40" s="74"/>
      <c r="D40" s="77">
        <v>6</v>
      </c>
      <c r="E40" s="77">
        <v>0</v>
      </c>
      <c r="F40" s="77">
        <v>1</v>
      </c>
      <c r="G40" s="77">
        <v>1</v>
      </c>
      <c r="H40" s="77">
        <v>0</v>
      </c>
      <c r="I40" s="77">
        <v>0</v>
      </c>
      <c r="J40" s="77">
        <v>4</v>
      </c>
      <c r="K40" s="77">
        <v>0</v>
      </c>
      <c r="L40" s="77">
        <v>6</v>
      </c>
      <c r="M40" s="77">
        <v>1</v>
      </c>
      <c r="N40" s="77">
        <v>0</v>
      </c>
      <c r="O40" s="77">
        <v>2</v>
      </c>
      <c r="P40" s="77" t="s">
        <v>80</v>
      </c>
      <c r="Q40" s="77">
        <v>4</v>
      </c>
      <c r="R40" s="77">
        <v>9</v>
      </c>
      <c r="S40" s="77">
        <v>7</v>
      </c>
      <c r="T40" s="77">
        <v>0</v>
      </c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80" t="s">
        <v>96</v>
      </c>
      <c r="AF40" s="26" t="s">
        <v>19</v>
      </c>
      <c r="AG40" s="92" t="s">
        <v>108</v>
      </c>
      <c r="AH40" s="92" t="s">
        <v>122</v>
      </c>
      <c r="AI40" s="92" t="s">
        <v>119</v>
      </c>
      <c r="AJ40" s="92" t="s">
        <v>120</v>
      </c>
      <c r="AK40" s="92" t="s">
        <v>120</v>
      </c>
      <c r="AL40" s="94">
        <f>AG40+AH40+AI40+AJ40+AK40</f>
        <v>13936.863000000001</v>
      </c>
      <c r="AM40" s="26">
        <v>2025</v>
      </c>
    </row>
    <row r="41" spans="1:39" s="61" customFormat="1" ht="61.5" customHeight="1">
      <c r="A41" s="57"/>
      <c r="B41" s="57"/>
      <c r="C41" s="74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80" t="s">
        <v>97</v>
      </c>
      <c r="AF41" s="26" t="s">
        <v>34</v>
      </c>
      <c r="AG41" s="93" t="s">
        <v>79</v>
      </c>
      <c r="AH41" s="93" t="s">
        <v>74</v>
      </c>
      <c r="AI41" s="93" t="s">
        <v>74</v>
      </c>
      <c r="AJ41" s="93" t="s">
        <v>74</v>
      </c>
      <c r="AK41" s="93" t="s">
        <v>74</v>
      </c>
      <c r="AL41" s="84" t="s">
        <v>81</v>
      </c>
      <c r="AM41" s="26">
        <v>2025</v>
      </c>
    </row>
    <row r="42" spans="1:39" s="61" customFormat="1" ht="67.5" customHeight="1">
      <c r="A42" s="57"/>
      <c r="B42" s="57"/>
      <c r="C42" s="74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80" t="s">
        <v>102</v>
      </c>
      <c r="AF42" s="26" t="s">
        <v>30</v>
      </c>
      <c r="AG42" s="93" t="s">
        <v>31</v>
      </c>
      <c r="AH42" s="93" t="s">
        <v>31</v>
      </c>
      <c r="AI42" s="93" t="s">
        <v>31</v>
      </c>
      <c r="AJ42" s="93" t="s">
        <v>31</v>
      </c>
      <c r="AK42" s="93" t="s">
        <v>31</v>
      </c>
      <c r="AL42" s="84" t="s">
        <v>73</v>
      </c>
      <c r="AM42" s="26">
        <v>2025</v>
      </c>
    </row>
    <row r="43" spans="1:51" s="57" customFormat="1" ht="69.75" customHeight="1">
      <c r="A43" s="62"/>
      <c r="C43" s="63"/>
      <c r="D43" s="77">
        <v>6</v>
      </c>
      <c r="E43" s="77">
        <v>0</v>
      </c>
      <c r="F43" s="77">
        <v>1</v>
      </c>
      <c r="G43" s="77">
        <v>1</v>
      </c>
      <c r="H43" s="77">
        <v>0</v>
      </c>
      <c r="I43" s="77">
        <v>0</v>
      </c>
      <c r="J43" s="77">
        <v>4</v>
      </c>
      <c r="K43" s="77">
        <v>0</v>
      </c>
      <c r="L43" s="77">
        <v>6</v>
      </c>
      <c r="M43" s="77">
        <v>1</v>
      </c>
      <c r="N43" s="77">
        <v>0</v>
      </c>
      <c r="O43" s="77">
        <v>2</v>
      </c>
      <c r="P43" s="77" t="s">
        <v>118</v>
      </c>
      <c r="Q43" s="77">
        <v>0</v>
      </c>
      <c r="R43" s="77">
        <v>6</v>
      </c>
      <c r="S43" s="77">
        <v>7</v>
      </c>
      <c r="T43" s="77">
        <v>0</v>
      </c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80" t="s">
        <v>121</v>
      </c>
      <c r="AF43" s="26" t="s">
        <v>19</v>
      </c>
      <c r="AG43" s="92" t="s">
        <v>115</v>
      </c>
      <c r="AH43" s="92" t="s">
        <v>116</v>
      </c>
      <c r="AI43" s="92" t="s">
        <v>115</v>
      </c>
      <c r="AJ43" s="92" t="s">
        <v>115</v>
      </c>
      <c r="AK43" s="92" t="s">
        <v>115</v>
      </c>
      <c r="AL43" s="94">
        <f>AG43+AH43+AI43+AJ43+AK43</f>
        <v>132.732</v>
      </c>
      <c r="AM43" s="26">
        <v>2025</v>
      </c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</row>
    <row r="44" spans="4:39" ht="74.25" customHeight="1"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80" t="s">
        <v>117</v>
      </c>
      <c r="AF44" s="26" t="s">
        <v>34</v>
      </c>
      <c r="AG44" s="93" t="s">
        <v>115</v>
      </c>
      <c r="AH44" s="93" t="s">
        <v>31</v>
      </c>
      <c r="AI44" s="93" t="s">
        <v>115</v>
      </c>
      <c r="AJ44" s="93" t="s">
        <v>115</v>
      </c>
      <c r="AK44" s="93" t="s">
        <v>115</v>
      </c>
      <c r="AL44" s="84" t="s">
        <v>31</v>
      </c>
      <c r="AM44" s="26">
        <v>2025</v>
      </c>
    </row>
    <row r="45" spans="4:39" ht="55.5" customHeight="1">
      <c r="D45" s="77">
        <v>6</v>
      </c>
      <c r="E45" s="77">
        <v>0</v>
      </c>
      <c r="F45" s="77">
        <v>1</v>
      </c>
      <c r="G45" s="77">
        <v>1</v>
      </c>
      <c r="H45" s="77">
        <v>0</v>
      </c>
      <c r="I45" s="77">
        <v>0</v>
      </c>
      <c r="J45" s="77">
        <v>4</v>
      </c>
      <c r="K45" s="77">
        <v>0</v>
      </c>
      <c r="L45" s="77">
        <v>6</v>
      </c>
      <c r="M45" s="77">
        <v>1</v>
      </c>
      <c r="N45" s="77">
        <v>0</v>
      </c>
      <c r="O45" s="77">
        <v>2</v>
      </c>
      <c r="P45" s="77">
        <v>1</v>
      </c>
      <c r="Q45" s="77">
        <v>0</v>
      </c>
      <c r="R45" s="77">
        <v>6</v>
      </c>
      <c r="S45" s="77">
        <v>7</v>
      </c>
      <c r="T45" s="77">
        <v>0</v>
      </c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80" t="s">
        <v>124</v>
      </c>
      <c r="AF45" s="26" t="s">
        <v>19</v>
      </c>
      <c r="AG45" s="92" t="s">
        <v>115</v>
      </c>
      <c r="AH45" s="92" t="s">
        <v>126</v>
      </c>
      <c r="AI45" s="92" t="s">
        <v>115</v>
      </c>
      <c r="AJ45" s="92" t="s">
        <v>115</v>
      </c>
      <c r="AK45" s="92" t="s">
        <v>115</v>
      </c>
      <c r="AL45" s="94">
        <f>AG45+AH45+AI45+AJ45+AK45</f>
        <v>398.196</v>
      </c>
      <c r="AM45" s="26">
        <v>2025</v>
      </c>
    </row>
    <row r="46" spans="4:39" ht="64.5" customHeight="1"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80" t="s">
        <v>125</v>
      </c>
      <c r="AF46" s="26" t="s">
        <v>34</v>
      </c>
      <c r="AG46" s="93" t="s">
        <v>115</v>
      </c>
      <c r="AH46" s="93" t="s">
        <v>31</v>
      </c>
      <c r="AI46" s="93" t="s">
        <v>115</v>
      </c>
      <c r="AJ46" s="93" t="s">
        <v>115</v>
      </c>
      <c r="AK46" s="93" t="s">
        <v>115</v>
      </c>
      <c r="AL46" s="84" t="s">
        <v>31</v>
      </c>
      <c r="AM46" s="26">
        <v>2025</v>
      </c>
    </row>
    <row r="47" ht="15.75">
      <c r="AM47" s="101" t="s">
        <v>127</v>
      </c>
    </row>
  </sheetData>
  <sheetProtection selectLockedCells="1" selectUnlockedCells="1"/>
  <mergeCells count="15">
    <mergeCell ref="AG2:AM2"/>
    <mergeCell ref="C5:AM5"/>
    <mergeCell ref="C6:AM6"/>
    <mergeCell ref="C7:AM7"/>
    <mergeCell ref="C10:AM10"/>
    <mergeCell ref="D11:T11"/>
    <mergeCell ref="U11:AD13"/>
    <mergeCell ref="AE11:AE13"/>
    <mergeCell ref="AF11:AF13"/>
    <mergeCell ref="AG11:AL12"/>
    <mergeCell ref="AM11:AM12"/>
    <mergeCell ref="D12:F13"/>
    <mergeCell ref="G12:H13"/>
    <mergeCell ref="I12:J13"/>
    <mergeCell ref="K12:T13"/>
  </mergeCells>
  <printOptions/>
  <pageMargins left="0.7" right="0.1701388888888889" top="0.35" bottom="0.75" header="0.5118055555555555" footer="0.5118055555555555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D42">
      <selection activeCell="J50" sqref="J50"/>
    </sheetView>
  </sheetViews>
  <sheetFormatPr defaultColWidth="11.421875" defaultRowHeight="15"/>
  <cols>
    <col min="1" max="1" width="8.7109375" style="1" hidden="1" customWidth="1"/>
    <col min="2" max="2" width="8.7109375" style="0" hidden="1" customWidth="1"/>
    <col min="3" max="3" width="8.7109375" style="2" hidden="1" customWidth="1"/>
    <col min="4" max="4" width="71.28125" style="0" customWidth="1"/>
    <col min="5" max="5" width="13.8515625" style="0" customWidth="1"/>
    <col min="6" max="6" width="21.421875" style="6" customWidth="1"/>
    <col min="7" max="7" width="13.00390625" style="0" customWidth="1"/>
    <col min="8" max="19" width="8.8515625" style="6" customWidth="1"/>
    <col min="20" max="190" width="8.8515625" style="0" customWidth="1"/>
    <col min="191" max="193" width="8.7109375" style="0" hidden="1" customWidth="1"/>
    <col min="194" max="194" width="3.421875" style="0" customWidth="1"/>
    <col min="195" max="195" width="4.00390625" style="0" customWidth="1"/>
    <col min="196" max="196" width="4.57421875" style="0" customWidth="1"/>
    <col min="197" max="197" width="4.00390625" style="0" customWidth="1"/>
    <col min="198" max="198" width="4.140625" style="0" customWidth="1"/>
    <col min="199" max="199" width="4.00390625" style="0" customWidth="1"/>
    <col min="200" max="200" width="4.421875" style="0" customWidth="1"/>
    <col min="201" max="201" width="4.28125" style="0" customWidth="1"/>
    <col min="202" max="202" width="3.57421875" style="0" customWidth="1"/>
    <col min="203" max="203" width="3.7109375" style="0" customWidth="1"/>
    <col min="204" max="205" width="3.57421875" style="0" customWidth="1"/>
    <col min="206" max="207" width="3.7109375" style="0" customWidth="1"/>
    <col min="208" max="208" width="3.421875" style="0" customWidth="1"/>
    <col min="209" max="209" width="3.00390625" style="0" customWidth="1"/>
    <col min="210" max="210" width="3.28125" style="0" customWidth="1"/>
    <col min="211" max="211" width="3.421875" style="0" customWidth="1"/>
    <col min="212" max="212" width="2.421875" style="0" customWidth="1"/>
    <col min="213" max="213" width="3.28125" style="0" customWidth="1"/>
    <col min="214" max="214" width="3.140625" style="0" customWidth="1"/>
    <col min="215" max="215" width="3.00390625" style="0" customWidth="1"/>
    <col min="216" max="216" width="3.421875" style="0" customWidth="1"/>
    <col min="217" max="217" width="2.7109375" style="0" customWidth="1"/>
    <col min="218" max="218" width="69.28125" style="0" customWidth="1"/>
    <col min="219" max="219" width="13.8515625" style="0" customWidth="1"/>
    <col min="220" max="220" width="23.8515625" style="0" customWidth="1"/>
    <col min="221" max="221" width="13.00390625" style="0" customWidth="1"/>
    <col min="222" max="223" width="11.140625" style="0" customWidth="1"/>
  </cols>
  <sheetData>
    <row r="1" spans="1:19" s="8" customFormat="1" ht="15">
      <c r="A1" s="7"/>
      <c r="C1" s="9"/>
      <c r="D1" s="10"/>
      <c r="E1" s="10"/>
      <c r="F1" s="10"/>
      <c r="G1" s="10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8" customFormat="1" ht="76.5" customHeight="1">
      <c r="A2" s="7"/>
      <c r="C2" s="9"/>
      <c r="D2" s="10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8" customFormat="1" ht="15" hidden="1">
      <c r="A3" s="7"/>
      <c r="C3" s="9"/>
      <c r="D3" s="10"/>
      <c r="E3" s="10"/>
      <c r="F3" s="10"/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8" customFormat="1" ht="18.75" customHeight="1" hidden="1">
      <c r="A4" s="7"/>
      <c r="C4" s="9"/>
      <c r="D4" s="10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s="8" customFormat="1" ht="18.75" hidden="1">
      <c r="A5" s="7"/>
      <c r="C5" s="9"/>
      <c r="D5" s="12"/>
      <c r="E5" s="9"/>
      <c r="F5" s="10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3:7" s="13" customFormat="1" ht="18.75" hidden="1">
      <c r="C6" s="108"/>
      <c r="D6" s="108"/>
      <c r="E6" s="108"/>
      <c r="F6" s="108"/>
      <c r="G6" s="108"/>
    </row>
    <row r="7" spans="3:7" s="13" customFormat="1" ht="18.75">
      <c r="C7" s="109" t="s">
        <v>35</v>
      </c>
      <c r="D7" s="109"/>
      <c r="E7" s="109"/>
      <c r="F7" s="109"/>
      <c r="G7" s="109"/>
    </row>
    <row r="8" spans="3:7" s="13" customFormat="1" ht="15.75">
      <c r="C8" s="105" t="s">
        <v>36</v>
      </c>
      <c r="D8" s="105"/>
      <c r="E8" s="105"/>
      <c r="F8" s="105"/>
      <c r="G8" s="105"/>
    </row>
    <row r="9" spans="3:7" s="13" customFormat="1" ht="15.75">
      <c r="C9" s="104"/>
      <c r="D9" s="104"/>
      <c r="E9" s="104"/>
      <c r="F9" s="104"/>
      <c r="G9" s="104"/>
    </row>
    <row r="10" spans="3:7" s="13" customFormat="1" ht="15.75">
      <c r="C10" s="104" t="s">
        <v>37</v>
      </c>
      <c r="D10" s="104"/>
      <c r="E10" s="104"/>
      <c r="F10" s="104"/>
      <c r="G10" s="104"/>
    </row>
    <row r="11" spans="3:7" s="13" customFormat="1" ht="15.75">
      <c r="C11" s="106" t="s">
        <v>5</v>
      </c>
      <c r="D11" s="106"/>
      <c r="E11" s="106"/>
      <c r="F11" s="106"/>
      <c r="G11" s="106"/>
    </row>
    <row r="12" spans="1:7" ht="15" customHeight="1">
      <c r="A12"/>
      <c r="C12" s="14"/>
      <c r="D12" s="107" t="s">
        <v>8</v>
      </c>
      <c r="E12" s="102" t="s">
        <v>9</v>
      </c>
      <c r="F12" s="102" t="s">
        <v>38</v>
      </c>
      <c r="G12" s="102" t="s">
        <v>39</v>
      </c>
    </row>
    <row r="13" spans="1:7" ht="46.5" customHeight="1">
      <c r="A13"/>
      <c r="C13" s="14"/>
      <c r="D13" s="107"/>
      <c r="E13" s="102"/>
      <c r="F13" s="102"/>
      <c r="G13" s="102"/>
    </row>
    <row r="14" spans="1:19" ht="76.5" customHeight="1">
      <c r="A14"/>
      <c r="C14" s="14"/>
      <c r="D14" s="107"/>
      <c r="E14" s="102"/>
      <c r="F14" s="102"/>
      <c r="G14" s="102"/>
      <c r="S14"/>
    </row>
    <row r="15" spans="1:19" ht="15.75" customHeight="1" hidden="1">
      <c r="A15"/>
      <c r="C15" s="14"/>
      <c r="D15" s="15" t="e">
        <f>#REF!+1</f>
        <v>#REF!</v>
      </c>
      <c r="E15" s="17" t="e">
        <f>D15+1</f>
        <v>#REF!</v>
      </c>
      <c r="F15" s="17" t="e">
        <f>E15+1</f>
        <v>#REF!</v>
      </c>
      <c r="G15" s="17" t="e">
        <f>F15+1</f>
        <v>#REF!</v>
      </c>
      <c r="S15"/>
    </row>
    <row r="16" spans="1:7" s="22" customFormat="1" ht="24" customHeight="1">
      <c r="A16"/>
      <c r="B16"/>
      <c r="C16" s="14"/>
      <c r="D16" s="18" t="s">
        <v>18</v>
      </c>
      <c r="E16" s="19" t="s">
        <v>19</v>
      </c>
      <c r="F16" s="20">
        <f>F19+F51+1161.5</f>
        <v>7282.5</v>
      </c>
      <c r="G16" s="21"/>
    </row>
    <row r="17" spans="1:7" s="22" customFormat="1" ht="29.25" customHeight="1">
      <c r="A17"/>
      <c r="B17"/>
      <c r="C17" s="14"/>
      <c r="D17" s="23" t="s">
        <v>40</v>
      </c>
      <c r="E17" s="24" t="s">
        <v>20</v>
      </c>
      <c r="F17" s="25"/>
      <c r="G17" s="24"/>
    </row>
    <row r="18" spans="1:7" s="22" customFormat="1" ht="29.25" customHeight="1">
      <c r="A18"/>
      <c r="B18"/>
      <c r="C18" s="14"/>
      <c r="D18" s="23" t="s">
        <v>41</v>
      </c>
      <c r="E18" s="26" t="s">
        <v>21</v>
      </c>
      <c r="F18" s="27">
        <v>0.42</v>
      </c>
      <c r="G18" s="24"/>
    </row>
    <row r="19" spans="1:7" s="22" customFormat="1" ht="29.25">
      <c r="A19"/>
      <c r="B19"/>
      <c r="C19" s="14"/>
      <c r="D19" s="23" t="s">
        <v>42</v>
      </c>
      <c r="E19" s="19" t="s">
        <v>19</v>
      </c>
      <c r="F19" s="20">
        <f>F20+F40+F51</f>
        <v>3545</v>
      </c>
      <c r="G19" s="28"/>
    </row>
    <row r="20" spans="1:7" s="30" customFormat="1" ht="74.25" customHeight="1">
      <c r="A20"/>
      <c r="B20"/>
      <c r="C20" s="14"/>
      <c r="D20" s="29" t="s">
        <v>43</v>
      </c>
      <c r="E20" s="19" t="s">
        <v>19</v>
      </c>
      <c r="F20" s="20">
        <f>F22+F26+F29</f>
        <v>649</v>
      </c>
      <c r="G20" s="28"/>
    </row>
    <row r="21" spans="1:7" s="30" customFormat="1" ht="28.5" customHeight="1">
      <c r="A21"/>
      <c r="B21"/>
      <c r="C21" s="14"/>
      <c r="D21" s="23" t="s">
        <v>44</v>
      </c>
      <c r="E21" s="26" t="s">
        <v>21</v>
      </c>
      <c r="F21" s="27">
        <v>0.56</v>
      </c>
      <c r="G21" s="24" t="s">
        <v>20</v>
      </c>
    </row>
    <row r="22" spans="1:7" s="30" customFormat="1" ht="63.75" customHeight="1">
      <c r="A22"/>
      <c r="B22"/>
      <c r="C22" s="14"/>
      <c r="D22" s="23" t="s">
        <v>45</v>
      </c>
      <c r="E22" s="19" t="s">
        <v>19</v>
      </c>
      <c r="F22" s="20">
        <v>300.5</v>
      </c>
      <c r="G22" s="28"/>
    </row>
    <row r="23" spans="1:7" s="30" customFormat="1" ht="15.75">
      <c r="A23"/>
      <c r="B23"/>
      <c r="C23" s="14"/>
      <c r="D23" s="23" t="s">
        <v>46</v>
      </c>
      <c r="E23" s="26" t="s">
        <v>22</v>
      </c>
      <c r="F23" s="31" t="s">
        <v>23</v>
      </c>
      <c r="G23" s="24"/>
    </row>
    <row r="24" spans="1:7" s="30" customFormat="1" ht="41.25" customHeight="1" hidden="1">
      <c r="A24"/>
      <c r="B24"/>
      <c r="C24" s="14"/>
      <c r="D24" s="23"/>
      <c r="E24" s="19" t="s">
        <v>19</v>
      </c>
      <c r="F24" s="20">
        <v>69</v>
      </c>
      <c r="G24" s="28"/>
    </row>
    <row r="25" spans="1:7" s="30" customFormat="1" ht="60">
      <c r="A25"/>
      <c r="B25"/>
      <c r="C25" s="14"/>
      <c r="D25" s="23" t="s">
        <v>47</v>
      </c>
      <c r="E25" s="26" t="s">
        <v>48</v>
      </c>
      <c r="F25" s="31" t="s">
        <v>49</v>
      </c>
      <c r="G25" s="24"/>
    </row>
    <row r="26" spans="1:7" s="30" customFormat="1" ht="66.75" customHeight="1">
      <c r="A26"/>
      <c r="B26"/>
      <c r="C26" s="14"/>
      <c r="D26" s="23" t="s">
        <v>50</v>
      </c>
      <c r="E26" s="19" t="s">
        <v>19</v>
      </c>
      <c r="F26" s="20">
        <v>237</v>
      </c>
      <c r="G26" s="28"/>
    </row>
    <row r="27" spans="1:7" s="30" customFormat="1" ht="15.75">
      <c r="A27"/>
      <c r="B27"/>
      <c r="C27" s="14"/>
      <c r="D27" s="23" t="s">
        <v>51</v>
      </c>
      <c r="E27" s="26" t="s">
        <v>22</v>
      </c>
      <c r="F27" s="31" t="s">
        <v>25</v>
      </c>
      <c r="G27" s="24"/>
    </row>
    <row r="28" spans="1:7" s="30" customFormat="1" ht="30">
      <c r="A28"/>
      <c r="B28"/>
      <c r="C28" s="14"/>
      <c r="D28" s="23" t="s">
        <v>52</v>
      </c>
      <c r="E28" s="26" t="s">
        <v>22</v>
      </c>
      <c r="F28" s="31" t="s">
        <v>26</v>
      </c>
      <c r="G28" s="24"/>
    </row>
    <row r="29" spans="1:7" s="30" customFormat="1" ht="77.25" customHeight="1">
      <c r="A29"/>
      <c r="B29"/>
      <c r="C29" s="14"/>
      <c r="D29" s="23" t="s">
        <v>53</v>
      </c>
      <c r="E29" s="19" t="s">
        <v>19</v>
      </c>
      <c r="F29" s="20">
        <v>111.5</v>
      </c>
      <c r="G29" s="28"/>
    </row>
    <row r="30" spans="1:7" s="30" customFormat="1" ht="15.75">
      <c r="A30"/>
      <c r="B30"/>
      <c r="C30" s="14"/>
      <c r="D30" s="23" t="s">
        <v>51</v>
      </c>
      <c r="E30" s="26" t="s">
        <v>22</v>
      </c>
      <c r="F30" s="31" t="s">
        <v>28</v>
      </c>
      <c r="G30" s="24"/>
    </row>
    <row r="31" spans="1:7" s="30" customFormat="1" ht="26.25" customHeight="1" hidden="1">
      <c r="A31"/>
      <c r="B31"/>
      <c r="C31" s="14"/>
      <c r="D31" s="23"/>
      <c r="E31" s="19"/>
      <c r="F31" s="32"/>
      <c r="G31" s="33"/>
    </row>
    <row r="32" spans="1:7" s="30" customFormat="1" ht="9.75" customHeight="1" hidden="1">
      <c r="A32"/>
      <c r="B32"/>
      <c r="C32" s="14"/>
      <c r="D32" s="23"/>
      <c r="E32" s="19"/>
      <c r="F32" s="32"/>
      <c r="G32" s="33"/>
    </row>
    <row r="33" spans="1:7" s="30" customFormat="1" ht="26.25" customHeight="1" hidden="1">
      <c r="A33"/>
      <c r="B33"/>
      <c r="C33" s="14"/>
      <c r="D33" s="23"/>
      <c r="E33" s="19"/>
      <c r="F33" s="32"/>
      <c r="G33" s="33"/>
    </row>
    <row r="34" spans="1:7" s="30" customFormat="1" ht="30" hidden="1">
      <c r="A34"/>
      <c r="B34"/>
      <c r="C34" s="14"/>
      <c r="D34" s="34" t="s">
        <v>54</v>
      </c>
      <c r="E34" s="26" t="s">
        <v>24</v>
      </c>
      <c r="F34" s="31"/>
      <c r="G34" s="24"/>
    </row>
    <row r="35" spans="1:7" s="30" customFormat="1" ht="26.25" customHeight="1" hidden="1">
      <c r="A35"/>
      <c r="B35"/>
      <c r="C35" s="14"/>
      <c r="D35" s="23"/>
      <c r="E35" s="19"/>
      <c r="F35" s="35"/>
      <c r="G35" s="33"/>
    </row>
    <row r="36" spans="1:7" s="30" customFormat="1" ht="26.25" customHeight="1" hidden="1">
      <c r="A36"/>
      <c r="B36"/>
      <c r="C36" s="14"/>
      <c r="D36" s="23"/>
      <c r="E36" s="19"/>
      <c r="F36" s="35"/>
      <c r="G36" s="33"/>
    </row>
    <row r="37" spans="1:7" s="30" customFormat="1" ht="26.25" customHeight="1" hidden="1">
      <c r="A37"/>
      <c r="B37"/>
      <c r="C37" s="14"/>
      <c r="D37" s="23"/>
      <c r="E37" s="19"/>
      <c r="F37" s="35"/>
      <c r="G37" s="33"/>
    </row>
    <row r="38" spans="1:7" s="30" customFormat="1" ht="26.25" customHeight="1" hidden="1">
      <c r="A38"/>
      <c r="B38"/>
      <c r="C38" s="14"/>
      <c r="D38" s="23"/>
      <c r="E38" s="19"/>
      <c r="F38" s="35"/>
      <c r="G38" s="33"/>
    </row>
    <row r="39" spans="1:7" s="30" customFormat="1" ht="30">
      <c r="A39"/>
      <c r="B39"/>
      <c r="C39" s="14"/>
      <c r="D39" s="23" t="s">
        <v>55</v>
      </c>
      <c r="E39" s="26" t="s">
        <v>22</v>
      </c>
      <c r="F39" s="36">
        <v>500</v>
      </c>
      <c r="G39" s="24"/>
    </row>
    <row r="40" spans="1:7" s="30" customFormat="1" ht="45">
      <c r="A40" s="8"/>
      <c r="B40" s="8"/>
      <c r="C40" s="37"/>
      <c r="D40" s="34" t="s">
        <v>56</v>
      </c>
      <c r="E40" s="19" t="s">
        <v>19</v>
      </c>
      <c r="F40" s="38">
        <v>320</v>
      </c>
      <c r="G40" s="28"/>
    </row>
    <row r="41" spans="1:7" s="30" customFormat="1" ht="30">
      <c r="A41" s="8"/>
      <c r="B41" s="8"/>
      <c r="C41" s="37"/>
      <c r="D41" s="34" t="s">
        <v>57</v>
      </c>
      <c r="E41" s="19" t="s">
        <v>24</v>
      </c>
      <c r="F41" s="39" t="s">
        <v>58</v>
      </c>
      <c r="G41" s="28"/>
    </row>
    <row r="42" spans="1:7" s="30" customFormat="1" ht="30">
      <c r="A42"/>
      <c r="B42"/>
      <c r="C42" s="14"/>
      <c r="D42" s="23" t="s">
        <v>59</v>
      </c>
      <c r="E42" s="19" t="s">
        <v>19</v>
      </c>
      <c r="F42" s="20">
        <v>320</v>
      </c>
      <c r="G42" s="28"/>
    </row>
    <row r="43" spans="1:7" s="30" customFormat="1" ht="15.75" hidden="1">
      <c r="A43"/>
      <c r="B43"/>
      <c r="C43" s="14"/>
      <c r="D43" s="23"/>
      <c r="E43" s="19"/>
      <c r="F43" s="35"/>
      <c r="G43" s="33"/>
    </row>
    <row r="44" spans="1:7" s="30" customFormat="1" ht="15.75" hidden="1">
      <c r="A44"/>
      <c r="B44"/>
      <c r="C44" s="14"/>
      <c r="D44" s="23"/>
      <c r="E44" s="19"/>
      <c r="F44" s="35"/>
      <c r="G44" s="33"/>
    </row>
    <row r="45" spans="1:7" s="30" customFormat="1" ht="15.75" hidden="1">
      <c r="A45"/>
      <c r="B45"/>
      <c r="C45" s="14"/>
      <c r="D45" s="23"/>
      <c r="E45" s="19"/>
      <c r="F45" s="35"/>
      <c r="G45" s="33"/>
    </row>
    <row r="46" spans="1:7" s="30" customFormat="1" ht="15.75" hidden="1">
      <c r="A46"/>
      <c r="B46"/>
      <c r="C46" s="14"/>
      <c r="D46" s="23"/>
      <c r="E46" s="19"/>
      <c r="F46" s="35"/>
      <c r="G46" s="33"/>
    </row>
    <row r="47" spans="1:10" s="30" customFormat="1" ht="15.75">
      <c r="A47"/>
      <c r="B47"/>
      <c r="C47" s="14"/>
      <c r="D47" s="23" t="s">
        <v>60</v>
      </c>
      <c r="E47" s="26" t="s">
        <v>22</v>
      </c>
      <c r="F47" s="31" t="s">
        <v>58</v>
      </c>
      <c r="G47" s="24"/>
      <c r="J47" s="30">
        <v>3545</v>
      </c>
    </row>
    <row r="48" spans="1:10" s="30" customFormat="1" ht="36" customHeight="1">
      <c r="A48"/>
      <c r="B48"/>
      <c r="C48" s="14"/>
      <c r="D48" s="23" t="s">
        <v>61</v>
      </c>
      <c r="E48" s="16" t="s">
        <v>62</v>
      </c>
      <c r="F48" s="40" t="s">
        <v>49</v>
      </c>
      <c r="G48" s="41"/>
      <c r="J48" s="30">
        <f>J47*3</f>
        <v>10635</v>
      </c>
    </row>
    <row r="49" spans="1:10" s="30" customFormat="1" ht="21" customHeight="1">
      <c r="A49"/>
      <c r="B49"/>
      <c r="C49" s="14"/>
      <c r="D49" s="23" t="s">
        <v>63</v>
      </c>
      <c r="E49" s="16" t="s">
        <v>62</v>
      </c>
      <c r="F49" s="40" t="s">
        <v>49</v>
      </c>
      <c r="G49" s="41"/>
      <c r="J49" s="30">
        <f>4706.5*3</f>
        <v>14119.5</v>
      </c>
    </row>
    <row r="50" spans="1:7" s="30" customFormat="1" ht="30">
      <c r="A50"/>
      <c r="B50"/>
      <c r="C50" s="14"/>
      <c r="D50" s="23" t="s">
        <v>64</v>
      </c>
      <c r="E50" s="26" t="s">
        <v>22</v>
      </c>
      <c r="F50" s="36">
        <v>1</v>
      </c>
      <c r="G50" s="24"/>
    </row>
    <row r="51" spans="1:7" s="30" customFormat="1" ht="50.25" customHeight="1">
      <c r="A51"/>
      <c r="B51"/>
      <c r="C51" s="14"/>
      <c r="D51" s="23" t="s">
        <v>65</v>
      </c>
      <c r="E51" s="19" t="s">
        <v>19</v>
      </c>
      <c r="F51" s="42">
        <v>2576</v>
      </c>
      <c r="G51" s="43"/>
    </row>
    <row r="52" spans="1:7" s="30" customFormat="1" ht="17.25" customHeight="1">
      <c r="A52"/>
      <c r="B52"/>
      <c r="C52" s="14"/>
      <c r="D52" s="23" t="s">
        <v>66</v>
      </c>
      <c r="E52" s="19" t="s">
        <v>21</v>
      </c>
      <c r="F52" s="44" t="s">
        <v>33</v>
      </c>
      <c r="G52" s="43"/>
    </row>
  </sheetData>
  <sheetProtection selectLockedCells="1" selectUnlockedCells="1"/>
  <mergeCells count="10">
    <mergeCell ref="D12:D14"/>
    <mergeCell ref="E12:E14"/>
    <mergeCell ref="F12:F14"/>
    <mergeCell ref="G12:G14"/>
    <mergeCell ref="C6:G6"/>
    <mergeCell ref="C7:G7"/>
    <mergeCell ref="C8:G8"/>
    <mergeCell ref="C9:G9"/>
    <mergeCell ref="C10:G10"/>
    <mergeCell ref="C11:G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2022-07-12T09:16:01Z</cp:lastPrinted>
  <dcterms:created xsi:type="dcterms:W3CDTF">2020-09-17T08:14:39Z</dcterms:created>
  <dcterms:modified xsi:type="dcterms:W3CDTF">2024-03-29T13:28:27Z</dcterms:modified>
  <cp:category/>
  <cp:version/>
  <cp:contentType/>
  <cp:contentStatus/>
</cp:coreProperties>
</file>