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3250" windowHeight="12030" activeTab="4"/>
  </bookViews>
  <sheets>
    <sheet name="ВЕД" sheetId="9" r:id="rId1"/>
    <sheet name="Прил" sheetId="13" r:id="rId2"/>
    <sheet name="Раз.под." sheetId="14" r:id="rId3"/>
    <sheet name="МП" sheetId="15" r:id="rId4"/>
    <sheet name="Публич." sheetId="16" r:id="rId5"/>
  </sheets>
  <definedNames>
    <definedName name="_xlnm._FilterDatabase" localSheetId="0" hidden="1">ВЕД!$A$10:$I$1615</definedName>
    <definedName name="_xlnm._FilterDatabase" localSheetId="1" hidden="1">Прил!$A$10:$G$1400</definedName>
  </definedNames>
  <calcPr calcId="124519"/>
</workbook>
</file>

<file path=xl/calcChain.xml><?xml version="1.0" encoding="utf-8"?>
<calcChain xmlns="http://schemas.openxmlformats.org/spreadsheetml/2006/main">
  <c r="G284" i="13"/>
  <c r="G1096"/>
  <c r="F1093"/>
  <c r="J1443" i="9" l="1"/>
  <c r="K1443"/>
  <c r="G250" i="13"/>
  <c r="F250"/>
  <c r="G854"/>
  <c r="F854"/>
  <c r="I1151" i="9"/>
  <c r="H1151"/>
  <c r="I1462"/>
  <c r="H1462"/>
  <c r="G851" i="13"/>
  <c r="F851"/>
  <c r="G801"/>
  <c r="F801"/>
  <c r="I1197" i="9"/>
  <c r="J1197"/>
  <c r="K1197"/>
  <c r="H1197"/>
  <c r="I1194"/>
  <c r="H1194"/>
  <c r="E57" i="15" l="1"/>
  <c r="D57"/>
  <c r="E25"/>
  <c r="E21"/>
  <c r="E13"/>
  <c r="E19"/>
  <c r="D19"/>
  <c r="G1242" i="13" l="1"/>
  <c r="G1241" s="1"/>
  <c r="F1242"/>
  <c r="F1241" s="1"/>
  <c r="G1235"/>
  <c r="G1234" s="1"/>
  <c r="F1235"/>
  <c r="F1234" s="1"/>
  <c r="G1232"/>
  <c r="G1231" s="1"/>
  <c r="G1230" s="1"/>
  <c r="F1232"/>
  <c r="F1231" s="1"/>
  <c r="F1230" s="1"/>
  <c r="G1233" l="1"/>
  <c r="F1233"/>
  <c r="G1254"/>
  <c r="G1253" s="1"/>
  <c r="G1252" s="1"/>
  <c r="G1251" s="1"/>
  <c r="G1250" s="1"/>
  <c r="F1254"/>
  <c r="F1253" s="1"/>
  <c r="F1252" s="1"/>
  <c r="F1251" s="1"/>
  <c r="F1250" s="1"/>
  <c r="G1248"/>
  <c r="G1247" s="1"/>
  <c r="G1246" s="1"/>
  <c r="F1248"/>
  <c r="F1247" s="1"/>
  <c r="F1246" s="1"/>
  <c r="G1308"/>
  <c r="G1307" s="1"/>
  <c r="F1308"/>
  <c r="F1307" s="1"/>
  <c r="G1305"/>
  <c r="G1304" s="1"/>
  <c r="F1305"/>
  <c r="F1304" s="1"/>
  <c r="G1302"/>
  <c r="G1301" s="1"/>
  <c r="F1302"/>
  <c r="F1301" s="1"/>
  <c r="G1299"/>
  <c r="G1298" s="1"/>
  <c r="F1299"/>
  <c r="F1298" s="1"/>
  <c r="G1292"/>
  <c r="G1291" s="1"/>
  <c r="F1292"/>
  <c r="F1291" s="1"/>
  <c r="G1289"/>
  <c r="G1288" s="1"/>
  <c r="F1289"/>
  <c r="F1288" s="1"/>
  <c r="G1283"/>
  <c r="G1282" s="1"/>
  <c r="F1283"/>
  <c r="F1282" s="1"/>
  <c r="G1280"/>
  <c r="G1279" s="1"/>
  <c r="F1280"/>
  <c r="F1279" s="1"/>
  <c r="G1274"/>
  <c r="G1273" s="1"/>
  <c r="G1272" s="1"/>
  <c r="G1271" s="1"/>
  <c r="G1270" s="1"/>
  <c r="F1274"/>
  <c r="F1273" s="1"/>
  <c r="F1272" s="1"/>
  <c r="F1271" s="1"/>
  <c r="F1270" s="1"/>
  <c r="G1268"/>
  <c r="F1268"/>
  <c r="G1266"/>
  <c r="G1265" s="1"/>
  <c r="G1264" s="1"/>
  <c r="G1263" s="1"/>
  <c r="G1262" s="1"/>
  <c r="F1266"/>
  <c r="F1265" s="1"/>
  <c r="G1389"/>
  <c r="G1388" s="1"/>
  <c r="F1389"/>
  <c r="F1388" s="1"/>
  <c r="G1383"/>
  <c r="G1382" s="1"/>
  <c r="F1383"/>
  <c r="F1382" s="1"/>
  <c r="G1375"/>
  <c r="G1374" s="1"/>
  <c r="F1375"/>
  <c r="F1374" s="1"/>
  <c r="G1364"/>
  <c r="G1363" s="1"/>
  <c r="F1364"/>
  <c r="F1363" s="1"/>
  <c r="G1342"/>
  <c r="G1341" s="1"/>
  <c r="F1342"/>
  <c r="F1341" s="1"/>
  <c r="G1316"/>
  <c r="G1315" s="1"/>
  <c r="F1316"/>
  <c r="F1315" s="1"/>
  <c r="G1337"/>
  <c r="G1334"/>
  <c r="G1331"/>
  <c r="G1287" l="1"/>
  <c r="G1286" s="1"/>
  <c r="G1285" s="1"/>
  <c r="G1278"/>
  <c r="G1277" s="1"/>
  <c r="G1276" s="1"/>
  <c r="G1330"/>
  <c r="G1297"/>
  <c r="G1296" s="1"/>
  <c r="G1295" s="1"/>
  <c r="F1278"/>
  <c r="F1277" s="1"/>
  <c r="F1276" s="1"/>
  <c r="F1287"/>
  <c r="F1286" s="1"/>
  <c r="F1285" s="1"/>
  <c r="F1245"/>
  <c r="F1244"/>
  <c r="G1245"/>
  <c r="G1244"/>
  <c r="F1297"/>
  <c r="F1296" s="1"/>
  <c r="F1295" s="1"/>
  <c r="G1261" l="1"/>
  <c r="G1352"/>
  <c r="G1351" s="1"/>
  <c r="F1352"/>
  <c r="F1351" s="1"/>
  <c r="G1358"/>
  <c r="G1357" s="1"/>
  <c r="F1358"/>
  <c r="F1357" s="1"/>
  <c r="G1355"/>
  <c r="G1354" s="1"/>
  <c r="F1355"/>
  <c r="F1354" s="1"/>
  <c r="G1226"/>
  <c r="G1225" s="1"/>
  <c r="G1224" s="1"/>
  <c r="F1226"/>
  <c r="F1225" s="1"/>
  <c r="F1224" s="1"/>
  <c r="G1222"/>
  <c r="F1222"/>
  <c r="G1220"/>
  <c r="F1220"/>
  <c r="G1197"/>
  <c r="G1196" s="1"/>
  <c r="F1197"/>
  <c r="F1196" s="1"/>
  <c r="G1194"/>
  <c r="G1193" s="1"/>
  <c r="F1194"/>
  <c r="F1193" s="1"/>
  <c r="G1191"/>
  <c r="G1190" s="1"/>
  <c r="F1191"/>
  <c r="F1190" s="1"/>
  <c r="G1185"/>
  <c r="G1184" s="1"/>
  <c r="G1183" s="1"/>
  <c r="F1185"/>
  <c r="F1184" s="1"/>
  <c r="F1183" s="1"/>
  <c r="G1181"/>
  <c r="G1180" s="1"/>
  <c r="G1179" s="1"/>
  <c r="F1181"/>
  <c r="F1180" s="1"/>
  <c r="F1179" s="1"/>
  <c r="G1177"/>
  <c r="G1176" s="1"/>
  <c r="F1177"/>
  <c r="F1176" s="1"/>
  <c r="G1174"/>
  <c r="F1174"/>
  <c r="G1172"/>
  <c r="F1172"/>
  <c r="G1169"/>
  <c r="G1168" s="1"/>
  <c r="F1169"/>
  <c r="F1168" s="1"/>
  <c r="G1166"/>
  <c r="F1166"/>
  <c r="G1163"/>
  <c r="F1163"/>
  <c r="G1160"/>
  <c r="F1160"/>
  <c r="G1157"/>
  <c r="F1157"/>
  <c r="G1154"/>
  <c r="F1154"/>
  <c r="G1152"/>
  <c r="F1152"/>
  <c r="G1148"/>
  <c r="F1148"/>
  <c r="G1145"/>
  <c r="F1145"/>
  <c r="G1142"/>
  <c r="F1142"/>
  <c r="G1139"/>
  <c r="G1138" s="1"/>
  <c r="F1139"/>
  <c r="F1138" s="1"/>
  <c r="G1135"/>
  <c r="F1135"/>
  <c r="G1132"/>
  <c r="F1132"/>
  <c r="G1129"/>
  <c r="F1129"/>
  <c r="G1126"/>
  <c r="F1126"/>
  <c r="G1123"/>
  <c r="G1122" s="1"/>
  <c r="F1123"/>
  <c r="F1122" s="1"/>
  <c r="G1120"/>
  <c r="G1119" s="1"/>
  <c r="F1120"/>
  <c r="F1119" s="1"/>
  <c r="G1116"/>
  <c r="F1116"/>
  <c r="G1113"/>
  <c r="F1113"/>
  <c r="G1110"/>
  <c r="G1109" s="1"/>
  <c r="F1110"/>
  <c r="F1109" s="1"/>
  <c r="G1101"/>
  <c r="G1100" s="1"/>
  <c r="G1099" s="1"/>
  <c r="F1101"/>
  <c r="F1100" s="1"/>
  <c r="F1099" s="1"/>
  <c r="G1079"/>
  <c r="G1078" s="1"/>
  <c r="F1079"/>
  <c r="F1078" s="1"/>
  <c r="G1076"/>
  <c r="F1076"/>
  <c r="G1073"/>
  <c r="F1073"/>
  <c r="G1070"/>
  <c r="F1070"/>
  <c r="G1066"/>
  <c r="F1066"/>
  <c r="G1061"/>
  <c r="G1060" s="1"/>
  <c r="F1061"/>
  <c r="F1060" s="1"/>
  <c r="G1058"/>
  <c r="G1057" s="1"/>
  <c r="F1058"/>
  <c r="F1057" s="1"/>
  <c r="G1055"/>
  <c r="G1054" s="1"/>
  <c r="F1055"/>
  <c r="F1054" s="1"/>
  <c r="G1089"/>
  <c r="F1089"/>
  <c r="G1085"/>
  <c r="F1085"/>
  <c r="G1029"/>
  <c r="G1028" s="1"/>
  <c r="G1027" s="1"/>
  <c r="G1026" s="1"/>
  <c r="G1025" s="1"/>
  <c r="F1029"/>
  <c r="F1028" s="1"/>
  <c r="F1027" s="1"/>
  <c r="F1026" s="1"/>
  <c r="F1025" s="1"/>
  <c r="G1048"/>
  <c r="F1048"/>
  <c r="G1045"/>
  <c r="F1045"/>
  <c r="G1042"/>
  <c r="F1042"/>
  <c r="G1038"/>
  <c r="G1037" s="1"/>
  <c r="F1038"/>
  <c r="F1037" s="1"/>
  <c r="G1035"/>
  <c r="G1034" s="1"/>
  <c r="F1035"/>
  <c r="F1034" s="1"/>
  <c r="G1015"/>
  <c r="G1014" s="1"/>
  <c r="J659" i="9"/>
  <c r="K659"/>
  <c r="G986" i="13"/>
  <c r="G985" s="1"/>
  <c r="F986"/>
  <c r="F985" s="1"/>
  <c r="G983"/>
  <c r="G982" s="1"/>
  <c r="F983"/>
  <c r="F982" s="1"/>
  <c r="G980"/>
  <c r="G979" s="1"/>
  <c r="F980"/>
  <c r="F979" s="1"/>
  <c r="G976"/>
  <c r="G975" s="1"/>
  <c r="F976"/>
  <c r="F975" s="1"/>
  <c r="G1002"/>
  <c r="G1001" s="1"/>
  <c r="F1002"/>
  <c r="F1001" s="1"/>
  <c r="G999"/>
  <c r="G998" s="1"/>
  <c r="F999"/>
  <c r="F998" s="1"/>
  <c r="G996"/>
  <c r="G995" s="1"/>
  <c r="F996"/>
  <c r="F995" s="1"/>
  <c r="G993"/>
  <c r="G992" s="1"/>
  <c r="F993"/>
  <c r="F992" s="1"/>
  <c r="G970"/>
  <c r="G969" s="1"/>
  <c r="G968" s="1"/>
  <c r="F970"/>
  <c r="F969" s="1"/>
  <c r="F968" s="1"/>
  <c r="G958"/>
  <c r="G957" s="1"/>
  <c r="F958"/>
  <c r="F957" s="1"/>
  <c r="G955"/>
  <c r="G954" s="1"/>
  <c r="F955"/>
  <c r="F954" s="1"/>
  <c r="G952"/>
  <c r="G951" s="1"/>
  <c r="F952"/>
  <c r="F951" s="1"/>
  <c r="G949"/>
  <c r="G948" s="1"/>
  <c r="F949"/>
  <c r="F948" s="1"/>
  <c r="G938"/>
  <c r="G937" s="1"/>
  <c r="F938"/>
  <c r="F937" s="1"/>
  <c r="G935"/>
  <c r="G934" s="1"/>
  <c r="F935"/>
  <c r="F934" s="1"/>
  <c r="G928"/>
  <c r="G927" s="1"/>
  <c r="F928"/>
  <c r="F927" s="1"/>
  <c r="G925"/>
  <c r="G924" s="1"/>
  <c r="F925"/>
  <c r="F924" s="1"/>
  <c r="G922"/>
  <c r="G921" s="1"/>
  <c r="F922"/>
  <c r="F921" s="1"/>
  <c r="G919"/>
  <c r="G918" s="1"/>
  <c r="F919"/>
  <c r="F918" s="1"/>
  <c r="G916"/>
  <c r="G915" s="1"/>
  <c r="F916"/>
  <c r="F915" s="1"/>
  <c r="G913"/>
  <c r="G912" s="1"/>
  <c r="F913"/>
  <c r="F912" s="1"/>
  <c r="G910"/>
  <c r="G909" s="1"/>
  <c r="F910"/>
  <c r="F909" s="1"/>
  <c r="G907"/>
  <c r="G906" s="1"/>
  <c r="F907"/>
  <c r="F906" s="1"/>
  <c r="G901"/>
  <c r="G900" s="1"/>
  <c r="G899" s="1"/>
  <c r="F901"/>
  <c r="F900" s="1"/>
  <c r="F899" s="1"/>
  <c r="G897"/>
  <c r="G896" s="1"/>
  <c r="F897"/>
  <c r="F896" s="1"/>
  <c r="G894"/>
  <c r="G893" s="1"/>
  <c r="F894"/>
  <c r="F893" s="1"/>
  <c r="G890"/>
  <c r="G889" s="1"/>
  <c r="F890"/>
  <c r="F889" s="1"/>
  <c r="G887"/>
  <c r="G886" s="1"/>
  <c r="F887"/>
  <c r="F886" s="1"/>
  <c r="G883"/>
  <c r="G882" s="1"/>
  <c r="F883"/>
  <c r="F882" s="1"/>
  <c r="G880"/>
  <c r="G879" s="1"/>
  <c r="F880"/>
  <c r="F879" s="1"/>
  <c r="G877"/>
  <c r="G876" s="1"/>
  <c r="F877"/>
  <c r="F876" s="1"/>
  <c r="G874"/>
  <c r="G873" s="1"/>
  <c r="F874"/>
  <c r="F873" s="1"/>
  <c r="G871"/>
  <c r="G870" s="1"/>
  <c r="F871"/>
  <c r="F870" s="1"/>
  <c r="G867"/>
  <c r="G866" s="1"/>
  <c r="F867"/>
  <c r="F866" s="1"/>
  <c r="G864"/>
  <c r="G863" s="1"/>
  <c r="F864"/>
  <c r="F863" s="1"/>
  <c r="G860"/>
  <c r="G859" s="1"/>
  <c r="F860"/>
  <c r="F859" s="1"/>
  <c r="G857"/>
  <c r="G856" s="1"/>
  <c r="F857"/>
  <c r="F856" s="1"/>
  <c r="G853"/>
  <c r="F853"/>
  <c r="G850"/>
  <c r="F850"/>
  <c r="G848"/>
  <c r="G847" s="1"/>
  <c r="F848"/>
  <c r="F847" s="1"/>
  <c r="G845"/>
  <c r="G844" s="1"/>
  <c r="F845"/>
  <c r="F844" s="1"/>
  <c r="G842"/>
  <c r="G841" s="1"/>
  <c r="F842"/>
  <c r="F841" s="1"/>
  <c r="G832"/>
  <c r="G831" s="1"/>
  <c r="F832"/>
  <c r="F831" s="1"/>
  <c r="G829"/>
  <c r="G828" s="1"/>
  <c r="F829"/>
  <c r="F828" s="1"/>
  <c r="G826"/>
  <c r="G825" s="1"/>
  <c r="F826"/>
  <c r="F825" s="1"/>
  <c r="G823"/>
  <c r="G822" s="1"/>
  <c r="F823"/>
  <c r="F822" s="1"/>
  <c r="G819"/>
  <c r="G818" s="1"/>
  <c r="F819"/>
  <c r="F818" s="1"/>
  <c r="G816"/>
  <c r="G815" s="1"/>
  <c r="F816"/>
  <c r="F815" s="1"/>
  <c r="G813"/>
  <c r="G812" s="1"/>
  <c r="F813"/>
  <c r="F812" s="1"/>
  <c r="G810"/>
  <c r="G809" s="1"/>
  <c r="F810"/>
  <c r="F809" s="1"/>
  <c r="G839"/>
  <c r="G838" s="1"/>
  <c r="F839"/>
  <c r="F838" s="1"/>
  <c r="G835"/>
  <c r="G834" s="1"/>
  <c r="F835"/>
  <c r="F834" s="1"/>
  <c r="G803"/>
  <c r="F803"/>
  <c r="G798"/>
  <c r="F798"/>
  <c r="G796"/>
  <c r="F796"/>
  <c r="G793"/>
  <c r="G792" s="1"/>
  <c r="F793"/>
  <c r="F792" s="1"/>
  <c r="G790"/>
  <c r="G789" s="1"/>
  <c r="F790"/>
  <c r="F789" s="1"/>
  <c r="G787"/>
  <c r="G786" s="1"/>
  <c r="F787"/>
  <c r="F786" s="1"/>
  <c r="G784"/>
  <c r="F784"/>
  <c r="G782"/>
  <c r="F782"/>
  <c r="G778"/>
  <c r="G777" s="1"/>
  <c r="G776" s="1"/>
  <c r="F778"/>
  <c r="F777" s="1"/>
  <c r="F776" s="1"/>
  <c r="G774"/>
  <c r="G773" s="1"/>
  <c r="F774"/>
  <c r="F773" s="1"/>
  <c r="G771"/>
  <c r="G770" s="1"/>
  <c r="F771"/>
  <c r="F770" s="1"/>
  <c r="G768"/>
  <c r="G767" s="1"/>
  <c r="F768"/>
  <c r="F767" s="1"/>
  <c r="G765"/>
  <c r="G764" s="1"/>
  <c r="F765"/>
  <c r="F764" s="1"/>
  <c r="G762"/>
  <c r="G761" s="1"/>
  <c r="F762"/>
  <c r="F761" s="1"/>
  <c r="G759"/>
  <c r="G758" s="1"/>
  <c r="F759"/>
  <c r="F758" s="1"/>
  <c r="G751"/>
  <c r="F751"/>
  <c r="G749"/>
  <c r="F749"/>
  <c r="G746"/>
  <c r="F746"/>
  <c r="I1596" i="9"/>
  <c r="H1596"/>
  <c r="G734" i="13"/>
  <c r="F734"/>
  <c r="G706"/>
  <c r="F706"/>
  <c r="G725"/>
  <c r="G727"/>
  <c r="G737"/>
  <c r="G739"/>
  <c r="G742"/>
  <c r="G741" s="1"/>
  <c r="G941"/>
  <c r="G940" s="1"/>
  <c r="G945"/>
  <c r="G944" s="1"/>
  <c r="G961"/>
  <c r="G960" s="1"/>
  <c r="G965"/>
  <c r="G964" s="1"/>
  <c r="G1009"/>
  <c r="G1008" s="1"/>
  <c r="G1022"/>
  <c r="G1021" s="1"/>
  <c r="G1020" s="1"/>
  <c r="G1019" s="1"/>
  <c r="G1018" s="1"/>
  <c r="G1204"/>
  <c r="G1208"/>
  <c r="G1210"/>
  <c r="G1213"/>
  <c r="G1212" s="1"/>
  <c r="G1240"/>
  <c r="G1239" s="1"/>
  <c r="G1238" s="1"/>
  <c r="G1259"/>
  <c r="G1258" s="1"/>
  <c r="G1257" s="1"/>
  <c r="G1256" s="1"/>
  <c r="G1314"/>
  <c r="G1313" s="1"/>
  <c r="G1312" s="1"/>
  <c r="G1311" s="1"/>
  <c r="G1323"/>
  <c r="G1322" s="1"/>
  <c r="G1326"/>
  <c r="G1328"/>
  <c r="G1336"/>
  <c r="G1345"/>
  <c r="G1344" s="1"/>
  <c r="G1362"/>
  <c r="G1368"/>
  <c r="G1367" s="1"/>
  <c r="G1371"/>
  <c r="G1370" s="1"/>
  <c r="G1373"/>
  <c r="G1386"/>
  <c r="G1385" s="1"/>
  <c r="G1396"/>
  <c r="G1395" s="1"/>
  <c r="G1394" s="1"/>
  <c r="G1393" s="1"/>
  <c r="G1392" s="1"/>
  <c r="G1391" s="1"/>
  <c r="G721"/>
  <c r="G719"/>
  <c r="G717"/>
  <c r="G715"/>
  <c r="G712"/>
  <c r="G704"/>
  <c r="G701"/>
  <c r="G698"/>
  <c r="G693"/>
  <c r="G692" s="1"/>
  <c r="F693"/>
  <c r="F692" s="1"/>
  <c r="G690"/>
  <c r="G689" s="1"/>
  <c r="F690"/>
  <c r="F689" s="1"/>
  <c r="G686"/>
  <c r="G685" s="1"/>
  <c r="F686"/>
  <c r="F685" s="1"/>
  <c r="G683"/>
  <c r="G682" s="1"/>
  <c r="F683"/>
  <c r="F682" s="1"/>
  <c r="G677"/>
  <c r="G676" s="1"/>
  <c r="F677"/>
  <c r="F676" s="1"/>
  <c r="G674"/>
  <c r="G673" s="1"/>
  <c r="F674"/>
  <c r="F673" s="1"/>
  <c r="G680"/>
  <c r="G679" s="1"/>
  <c r="F680"/>
  <c r="F679" s="1"/>
  <c r="G669"/>
  <c r="G668" s="1"/>
  <c r="F669"/>
  <c r="F668" s="1"/>
  <c r="G666"/>
  <c r="G665" s="1"/>
  <c r="F666"/>
  <c r="F665" s="1"/>
  <c r="G663"/>
  <c r="G662" s="1"/>
  <c r="F663"/>
  <c r="F662" s="1"/>
  <c r="G660"/>
  <c r="G659" s="1"/>
  <c r="F660"/>
  <c r="F659" s="1"/>
  <c r="G657"/>
  <c r="G656" s="1"/>
  <c r="F657"/>
  <c r="F656" s="1"/>
  <c r="G654"/>
  <c r="G653" s="1"/>
  <c r="F654"/>
  <c r="F653" s="1"/>
  <c r="G651"/>
  <c r="G650" s="1"/>
  <c r="F651"/>
  <c r="F650" s="1"/>
  <c r="G648"/>
  <c r="G647" s="1"/>
  <c r="F648"/>
  <c r="F647" s="1"/>
  <c r="G645"/>
  <c r="G644" s="1"/>
  <c r="F645"/>
  <c r="F644" s="1"/>
  <c r="G642"/>
  <c r="G641" s="1"/>
  <c r="F642"/>
  <c r="F641" s="1"/>
  <c r="G639"/>
  <c r="G638" s="1"/>
  <c r="F639"/>
  <c r="F638" s="1"/>
  <c r="G636"/>
  <c r="G635" s="1"/>
  <c r="F636"/>
  <c r="F635" s="1"/>
  <c r="G633"/>
  <c r="G632" s="1"/>
  <c r="F633"/>
  <c r="F632" s="1"/>
  <c r="G630"/>
  <c r="G629" s="1"/>
  <c r="F630"/>
  <c r="F629" s="1"/>
  <c r="G627"/>
  <c r="G626" s="1"/>
  <c r="F627"/>
  <c r="F626" s="1"/>
  <c r="G624"/>
  <c r="G623" s="1"/>
  <c r="F624"/>
  <c r="F623" s="1"/>
  <c r="G621"/>
  <c r="G620" s="1"/>
  <c r="F621"/>
  <c r="F620" s="1"/>
  <c r="G618"/>
  <c r="G617" s="1"/>
  <c r="F618"/>
  <c r="F617" s="1"/>
  <c r="G615"/>
  <c r="G614" s="1"/>
  <c r="F615"/>
  <c r="F614" s="1"/>
  <c r="G611"/>
  <c r="G609"/>
  <c r="G607"/>
  <c r="G603"/>
  <c r="G599"/>
  <c r="G597"/>
  <c r="G594"/>
  <c r="G593" s="1"/>
  <c r="F594"/>
  <c r="F593" s="1"/>
  <c r="G591"/>
  <c r="G589"/>
  <c r="G579"/>
  <c r="G578" s="1"/>
  <c r="F579"/>
  <c r="F578" s="1"/>
  <c r="G574"/>
  <c r="G568"/>
  <c r="G567" s="1"/>
  <c r="F568"/>
  <c r="F567" s="1"/>
  <c r="G565"/>
  <c r="G564" s="1"/>
  <c r="F565"/>
  <c r="F564" s="1"/>
  <c r="G562"/>
  <c r="G561" s="1"/>
  <c r="F562"/>
  <c r="F561" s="1"/>
  <c r="G556"/>
  <c r="G555" s="1"/>
  <c r="F556"/>
  <c r="F555" s="1"/>
  <c r="G549"/>
  <c r="G548" s="1"/>
  <c r="G547" s="1"/>
  <c r="G546" s="1"/>
  <c r="F549"/>
  <c r="F548" s="1"/>
  <c r="F547" s="1"/>
  <c r="F546" s="1"/>
  <c r="G544"/>
  <c r="G543" s="1"/>
  <c r="F544"/>
  <c r="F543" s="1"/>
  <c r="G541"/>
  <c r="G540" s="1"/>
  <c r="F541"/>
  <c r="F540" s="1"/>
  <c r="G538"/>
  <c r="G537" s="1"/>
  <c r="F538"/>
  <c r="F537" s="1"/>
  <c r="G535"/>
  <c r="G534" s="1"/>
  <c r="F535"/>
  <c r="F534" s="1"/>
  <c r="G532"/>
  <c r="G531" s="1"/>
  <c r="F532"/>
  <c r="F531" s="1"/>
  <c r="G529"/>
  <c r="G528" s="1"/>
  <c r="F529"/>
  <c r="F528" s="1"/>
  <c r="G526"/>
  <c r="G525" s="1"/>
  <c r="F526"/>
  <c r="F525" s="1"/>
  <c r="G523"/>
  <c r="G522" s="1"/>
  <c r="F523"/>
  <c r="F522" s="1"/>
  <c r="G520"/>
  <c r="G519" s="1"/>
  <c r="F520"/>
  <c r="F519" s="1"/>
  <c r="G517"/>
  <c r="G516" s="1"/>
  <c r="F517"/>
  <c r="F516" s="1"/>
  <c r="G514"/>
  <c r="G513" s="1"/>
  <c r="F514"/>
  <c r="F513" s="1"/>
  <c r="G511"/>
  <c r="F511"/>
  <c r="G508"/>
  <c r="F508"/>
  <c r="G505"/>
  <c r="G504" s="1"/>
  <c r="F505"/>
  <c r="F504" s="1"/>
  <c r="G502"/>
  <c r="G501" s="1"/>
  <c r="F502"/>
  <c r="F501" s="1"/>
  <c r="G499"/>
  <c r="F499"/>
  <c r="G497"/>
  <c r="F497"/>
  <c r="G494"/>
  <c r="G493" s="1"/>
  <c r="F494"/>
  <c r="F493" s="1"/>
  <c r="G491"/>
  <c r="G490" s="1"/>
  <c r="F491"/>
  <c r="F490" s="1"/>
  <c r="G487"/>
  <c r="G486" s="1"/>
  <c r="F487"/>
  <c r="F486" s="1"/>
  <c r="G484"/>
  <c r="G483" s="1"/>
  <c r="F484"/>
  <c r="F483" s="1"/>
  <c r="G481"/>
  <c r="F481"/>
  <c r="G478"/>
  <c r="F478"/>
  <c r="G471"/>
  <c r="G468"/>
  <c r="G465"/>
  <c r="G464" s="1"/>
  <c r="F465"/>
  <c r="F464" s="1"/>
  <c r="G457"/>
  <c r="F457"/>
  <c r="G456"/>
  <c r="F456"/>
  <c r="G450"/>
  <c r="G449" s="1"/>
  <c r="F450"/>
  <c r="F449" s="1"/>
  <c r="G447"/>
  <c r="G446" s="1"/>
  <c r="F447"/>
  <c r="F446" s="1"/>
  <c r="G441"/>
  <c r="G440" s="1"/>
  <c r="F441"/>
  <c r="F440" s="1"/>
  <c r="G438"/>
  <c r="G437" s="1"/>
  <c r="F438"/>
  <c r="F437" s="1"/>
  <c r="G435"/>
  <c r="G434" s="1"/>
  <c r="F435"/>
  <c r="F434" s="1"/>
  <c r="G431"/>
  <c r="G430" s="1"/>
  <c r="F431"/>
  <c r="F430" s="1"/>
  <c r="G428"/>
  <c r="G427" s="1"/>
  <c r="F428"/>
  <c r="F427" s="1"/>
  <c r="G425"/>
  <c r="G424" s="1"/>
  <c r="F425"/>
  <c r="F424" s="1"/>
  <c r="G422"/>
  <c r="G421" s="1"/>
  <c r="F422"/>
  <c r="F421" s="1"/>
  <c r="G419"/>
  <c r="G418" s="1"/>
  <c r="F419"/>
  <c r="F418" s="1"/>
  <c r="G416"/>
  <c r="G415" s="1"/>
  <c r="F416"/>
  <c r="F415" s="1"/>
  <c r="G409"/>
  <c r="G408" s="1"/>
  <c r="F409"/>
  <c r="F408" s="1"/>
  <c r="G406"/>
  <c r="G405" s="1"/>
  <c r="F406"/>
  <c r="F405" s="1"/>
  <c r="G403"/>
  <c r="G402" s="1"/>
  <c r="F403"/>
  <c r="F402" s="1"/>
  <c r="G399"/>
  <c r="G398" s="1"/>
  <c r="F399"/>
  <c r="F398" s="1"/>
  <c r="G396"/>
  <c r="G395" s="1"/>
  <c r="F396"/>
  <c r="F395" s="1"/>
  <c r="G393"/>
  <c r="G392" s="1"/>
  <c r="F393"/>
  <c r="F392" s="1"/>
  <c r="G388"/>
  <c r="G387" s="1"/>
  <c r="F388"/>
  <c r="F387" s="1"/>
  <c r="G385"/>
  <c r="G384" s="1"/>
  <c r="F385"/>
  <c r="F384" s="1"/>
  <c r="G382"/>
  <c r="G381" s="1"/>
  <c r="F382"/>
  <c r="F381" s="1"/>
  <c r="G378"/>
  <c r="F378"/>
  <c r="G375"/>
  <c r="F375"/>
  <c r="G372"/>
  <c r="G371" s="1"/>
  <c r="F372"/>
  <c r="F371" s="1"/>
  <c r="G369"/>
  <c r="G368" s="1"/>
  <c r="F369"/>
  <c r="F368" s="1"/>
  <c r="G365"/>
  <c r="F365"/>
  <c r="G363"/>
  <c r="F363"/>
  <c r="G360"/>
  <c r="G359" s="1"/>
  <c r="F360"/>
  <c r="F359" s="1"/>
  <c r="G357"/>
  <c r="F357"/>
  <c r="G355"/>
  <c r="F355"/>
  <c r="G352"/>
  <c r="G351" s="1"/>
  <c r="F352"/>
  <c r="F351" s="1"/>
  <c r="G345"/>
  <c r="G344" s="1"/>
  <c r="F345"/>
  <c r="F344" s="1"/>
  <c r="G342"/>
  <c r="G341" s="1"/>
  <c r="F342"/>
  <c r="F341" s="1"/>
  <c r="G335"/>
  <c r="G334" s="1"/>
  <c r="G333" s="1"/>
  <c r="G332" s="1"/>
  <c r="G331" s="1"/>
  <c r="F335"/>
  <c r="F334" s="1"/>
  <c r="F333" s="1"/>
  <c r="F332" s="1"/>
  <c r="F331" s="1"/>
  <c r="G328"/>
  <c r="G327" s="1"/>
  <c r="G326" s="1"/>
  <c r="G325" s="1"/>
  <c r="G324" s="1"/>
  <c r="F328"/>
  <c r="F327" s="1"/>
  <c r="F326" s="1"/>
  <c r="F325" s="1"/>
  <c r="F324" s="1"/>
  <c r="G295"/>
  <c r="G294" s="1"/>
  <c r="G96"/>
  <c r="G95" s="1"/>
  <c r="G94" s="1"/>
  <c r="F96"/>
  <c r="F95" s="1"/>
  <c r="F94" s="1"/>
  <c r="G91"/>
  <c r="G90" s="1"/>
  <c r="G89" s="1"/>
  <c r="F91"/>
  <c r="F90" s="1"/>
  <c r="F89" s="1"/>
  <c r="G86"/>
  <c r="F86"/>
  <c r="G82"/>
  <c r="F82"/>
  <c r="G79"/>
  <c r="F79"/>
  <c r="G76"/>
  <c r="F76"/>
  <c r="G73"/>
  <c r="F73"/>
  <c r="G71"/>
  <c r="F71"/>
  <c r="G69"/>
  <c r="F69"/>
  <c r="G65"/>
  <c r="F65"/>
  <c r="J1615" i="9"/>
  <c r="I1613"/>
  <c r="H1613"/>
  <c r="I1611"/>
  <c r="H1611"/>
  <c r="I1608"/>
  <c r="H1608"/>
  <c r="I1604"/>
  <c r="I1603" s="1"/>
  <c r="H1604"/>
  <c r="H1603" s="1"/>
  <c r="I1601"/>
  <c r="H1601"/>
  <c r="I1599"/>
  <c r="H1599"/>
  <c r="I1588"/>
  <c r="I1587" s="1"/>
  <c r="I1586" s="1"/>
  <c r="I1585" s="1"/>
  <c r="I1584" s="1"/>
  <c r="I1583" s="1"/>
  <c r="H1588"/>
  <c r="H1587" s="1"/>
  <c r="H1586" s="1"/>
  <c r="H1585" s="1"/>
  <c r="H1584" s="1"/>
  <c r="H1583" s="1"/>
  <c r="K1587"/>
  <c r="J1587"/>
  <c r="I1578"/>
  <c r="I1577" s="1"/>
  <c r="I1576" s="1"/>
  <c r="I1575" s="1"/>
  <c r="H1578"/>
  <c r="H1577" s="1"/>
  <c r="H1576" s="1"/>
  <c r="H1575" s="1"/>
  <c r="I1572"/>
  <c r="I1571" s="1"/>
  <c r="H1572"/>
  <c r="H1571" s="1"/>
  <c r="I1569"/>
  <c r="H1569"/>
  <c r="I1567"/>
  <c r="H1567"/>
  <c r="I1563"/>
  <c r="H1563"/>
  <c r="I1554"/>
  <c r="I1553" s="1"/>
  <c r="I1552" s="1"/>
  <c r="I1551" s="1"/>
  <c r="I1550" s="1"/>
  <c r="I1549" s="1"/>
  <c r="I1548" s="1"/>
  <c r="H1554"/>
  <c r="H1553" s="1"/>
  <c r="H1552" s="1"/>
  <c r="H1551" s="1"/>
  <c r="H1550" s="1"/>
  <c r="H1549" s="1"/>
  <c r="H1548" s="1"/>
  <c r="I1546"/>
  <c r="I1545" s="1"/>
  <c r="H1546"/>
  <c r="H1545" s="1"/>
  <c r="I1543"/>
  <c r="H1543"/>
  <c r="H1542" s="1"/>
  <c r="K1542"/>
  <c r="J1542"/>
  <c r="I1542"/>
  <c r="I1540"/>
  <c r="I1539" s="1"/>
  <c r="H1540"/>
  <c r="H1539" s="1"/>
  <c r="I1532"/>
  <c r="I1531" s="1"/>
  <c r="I1530" s="1"/>
  <c r="H1532"/>
  <c r="H1531" s="1"/>
  <c r="H1530" s="1"/>
  <c r="I1526"/>
  <c r="H1526"/>
  <c r="I1524"/>
  <c r="H1524"/>
  <c r="I1521"/>
  <c r="H1521"/>
  <c r="I1518"/>
  <c r="H1518"/>
  <c r="K1513"/>
  <c r="J1513"/>
  <c r="I1513"/>
  <c r="I1512" s="1"/>
  <c r="I1511" s="1"/>
  <c r="I1510" s="1"/>
  <c r="H1513"/>
  <c r="H1512" s="1"/>
  <c r="H1511" s="1"/>
  <c r="H1510" s="1"/>
  <c r="K1511"/>
  <c r="J1511"/>
  <c r="I1507"/>
  <c r="I1506" s="1"/>
  <c r="I1505" s="1"/>
  <c r="H1507"/>
  <c r="H1506" s="1"/>
  <c r="H1505" s="1"/>
  <c r="K1505"/>
  <c r="J1505"/>
  <c r="I1503"/>
  <c r="I1502" s="1"/>
  <c r="H1503"/>
  <c r="H1502" s="1"/>
  <c r="I1500"/>
  <c r="I1499" s="1"/>
  <c r="H1500"/>
  <c r="H1499" s="1"/>
  <c r="K1499"/>
  <c r="J1499"/>
  <c r="I1497"/>
  <c r="I1496" s="1"/>
  <c r="H1497"/>
  <c r="H1496" s="1"/>
  <c r="I1493"/>
  <c r="I1492" s="1"/>
  <c r="H1493"/>
  <c r="H1492" s="1"/>
  <c r="I1490"/>
  <c r="I1489" s="1"/>
  <c r="H1490"/>
  <c r="H1489" s="1"/>
  <c r="K1485"/>
  <c r="J1485"/>
  <c r="I1482"/>
  <c r="I1481" s="1"/>
  <c r="H1482"/>
  <c r="H1481" s="1"/>
  <c r="I1479"/>
  <c r="I1478" s="1"/>
  <c r="H1479"/>
  <c r="H1478" s="1"/>
  <c r="K1477"/>
  <c r="J1477"/>
  <c r="I1470"/>
  <c r="I1469" s="1"/>
  <c r="H1470"/>
  <c r="H1469" s="1"/>
  <c r="I1467"/>
  <c r="H1467"/>
  <c r="I1465"/>
  <c r="H1465"/>
  <c r="I1455"/>
  <c r="H1455"/>
  <c r="I1451"/>
  <c r="H1451"/>
  <c r="I1446"/>
  <c r="I1445" s="1"/>
  <c r="I1444" s="1"/>
  <c r="I1443" s="1"/>
  <c r="H1446"/>
  <c r="H1445" s="1"/>
  <c r="H1444" s="1"/>
  <c r="H1443" s="1"/>
  <c r="I1436"/>
  <c r="I1435" s="1"/>
  <c r="H1436"/>
  <c r="H1435" s="1"/>
  <c r="I1433"/>
  <c r="H1433"/>
  <c r="I1431"/>
  <c r="H1431"/>
  <c r="I1428"/>
  <c r="H1428"/>
  <c r="I1420"/>
  <c r="I1419" s="1"/>
  <c r="H1420"/>
  <c r="H1419" s="1"/>
  <c r="I1417"/>
  <c r="I1416" s="1"/>
  <c r="H1417"/>
  <c r="H1416" s="1"/>
  <c r="I1411"/>
  <c r="I1410" s="1"/>
  <c r="I1409" s="1"/>
  <c r="I1408" s="1"/>
  <c r="I1407" s="1"/>
  <c r="H1411"/>
  <c r="H1410" s="1"/>
  <c r="H1409" s="1"/>
  <c r="H1408" s="1"/>
  <c r="H1407" s="1"/>
  <c r="I1404"/>
  <c r="I1403" s="1"/>
  <c r="I1402" s="1"/>
  <c r="I1401" s="1"/>
  <c r="I1400" s="1"/>
  <c r="I1399" s="1"/>
  <c r="H1404"/>
  <c r="H1403" s="1"/>
  <c r="H1402" s="1"/>
  <c r="H1401" s="1"/>
  <c r="H1400" s="1"/>
  <c r="H1399" s="1"/>
  <c r="I1396"/>
  <c r="H1396"/>
  <c r="I1394"/>
  <c r="I1393" s="1"/>
  <c r="I1392" s="1"/>
  <c r="I1391" s="1"/>
  <c r="I1390" s="1"/>
  <c r="I1389" s="1"/>
  <c r="H1394"/>
  <c r="H1393" s="1"/>
  <c r="H1392" s="1"/>
  <c r="H1391" s="1"/>
  <c r="H1390" s="1"/>
  <c r="H1389" s="1"/>
  <c r="I1387"/>
  <c r="I1386" s="1"/>
  <c r="I1385" s="1"/>
  <c r="I1384" s="1"/>
  <c r="I1383" s="1"/>
  <c r="I1382" s="1"/>
  <c r="H1387"/>
  <c r="H1386" s="1"/>
  <c r="H1385" s="1"/>
  <c r="H1384" s="1"/>
  <c r="H1383" s="1"/>
  <c r="H1382" s="1"/>
  <c r="I1378"/>
  <c r="I1377" s="1"/>
  <c r="I1376" s="1"/>
  <c r="H1378"/>
  <c r="H1377" s="1"/>
  <c r="H1376" s="1"/>
  <c r="I1374"/>
  <c r="I1373" s="1"/>
  <c r="I1372" s="1"/>
  <c r="H1374"/>
  <c r="H1373" s="1"/>
  <c r="H1372" s="1"/>
  <c r="I1369"/>
  <c r="I1368" s="1"/>
  <c r="H1369"/>
  <c r="H1368" s="1"/>
  <c r="I1366"/>
  <c r="H1366"/>
  <c r="I1363"/>
  <c r="H1363"/>
  <c r="I1360"/>
  <c r="H1360"/>
  <c r="I1356"/>
  <c r="H1356"/>
  <c r="I1351"/>
  <c r="I1350" s="1"/>
  <c r="H1351"/>
  <c r="H1350" s="1"/>
  <c r="I1348"/>
  <c r="I1347" s="1"/>
  <c r="H1348"/>
  <c r="H1347" s="1"/>
  <c r="I1345"/>
  <c r="I1344" s="1"/>
  <c r="H1345"/>
  <c r="H1344" s="1"/>
  <c r="I1338"/>
  <c r="I1337" s="1"/>
  <c r="I1336" s="1"/>
  <c r="I1335" s="1"/>
  <c r="I1334" s="1"/>
  <c r="I1333" s="1"/>
  <c r="H1338"/>
  <c r="H1337" s="1"/>
  <c r="H1336" s="1"/>
  <c r="H1335" s="1"/>
  <c r="H1334" s="1"/>
  <c r="H1333" s="1"/>
  <c r="I1331"/>
  <c r="I1330" s="1"/>
  <c r="H1331"/>
  <c r="H1330" s="1"/>
  <c r="I1324"/>
  <c r="I1323" s="1"/>
  <c r="H1324"/>
  <c r="H1323" s="1"/>
  <c r="I1321"/>
  <c r="I1320" s="1"/>
  <c r="H1321"/>
  <c r="H1320" s="1"/>
  <c r="I1318"/>
  <c r="I1317" s="1"/>
  <c r="H1318"/>
  <c r="H1317" s="1"/>
  <c r="I1315"/>
  <c r="I1314" s="1"/>
  <c r="H1315"/>
  <c r="H1314" s="1"/>
  <c r="I1309"/>
  <c r="I1308" s="1"/>
  <c r="I1307" s="1"/>
  <c r="H1309"/>
  <c r="H1308" s="1"/>
  <c r="H1307" s="1"/>
  <c r="I1305"/>
  <c r="I1304" s="1"/>
  <c r="H1305"/>
  <c r="H1304" s="1"/>
  <c r="I1302"/>
  <c r="I1301" s="1"/>
  <c r="H1302"/>
  <c r="H1301" s="1"/>
  <c r="I1299"/>
  <c r="I1298" s="1"/>
  <c r="H1299"/>
  <c r="H1298" s="1"/>
  <c r="I1296"/>
  <c r="I1295" s="1"/>
  <c r="H1296"/>
  <c r="H1295" s="1"/>
  <c r="I1293"/>
  <c r="I1292" s="1"/>
  <c r="H1293"/>
  <c r="H1292" s="1"/>
  <c r="I1290"/>
  <c r="I1289" s="1"/>
  <c r="H1290"/>
  <c r="H1289" s="1"/>
  <c r="I1287"/>
  <c r="I1286" s="1"/>
  <c r="H1287"/>
  <c r="H1286" s="1"/>
  <c r="I1284"/>
  <c r="I1283" s="1"/>
  <c r="H1284"/>
  <c r="H1283" s="1"/>
  <c r="I1281"/>
  <c r="I1280" s="1"/>
  <c r="H1281"/>
  <c r="H1280" s="1"/>
  <c r="I1278"/>
  <c r="I1277" s="1"/>
  <c r="H1278"/>
  <c r="H1277" s="1"/>
  <c r="I1271"/>
  <c r="I1270" s="1"/>
  <c r="H1271"/>
  <c r="H1270" s="1"/>
  <c r="I1268"/>
  <c r="I1267" s="1"/>
  <c r="H1268"/>
  <c r="H1267" s="1"/>
  <c r="I1265"/>
  <c r="I1264" s="1"/>
  <c r="H1265"/>
  <c r="H1264" s="1"/>
  <c r="I1262"/>
  <c r="I1261" s="1"/>
  <c r="H1262"/>
  <c r="H1261" s="1"/>
  <c r="I1259"/>
  <c r="I1258" s="1"/>
  <c r="H1259"/>
  <c r="H1258" s="1"/>
  <c r="I1256"/>
  <c r="I1255" s="1"/>
  <c r="H1256"/>
  <c r="H1255" s="1"/>
  <c r="I1253"/>
  <c r="I1252" s="1"/>
  <c r="H1253"/>
  <c r="H1252" s="1"/>
  <c r="I1250"/>
  <c r="I1249" s="1"/>
  <c r="H1250"/>
  <c r="H1249" s="1"/>
  <c r="I1244"/>
  <c r="I1243" s="1"/>
  <c r="I1242" s="1"/>
  <c r="H1244"/>
  <c r="H1243" s="1"/>
  <c r="H1242" s="1"/>
  <c r="I1240"/>
  <c r="I1239" s="1"/>
  <c r="H1240"/>
  <c r="H1239" s="1"/>
  <c r="I1237"/>
  <c r="I1236" s="1"/>
  <c r="H1237"/>
  <c r="H1236" s="1"/>
  <c r="I1233"/>
  <c r="I1232" s="1"/>
  <c r="H1233"/>
  <c r="H1232" s="1"/>
  <c r="I1230"/>
  <c r="I1229" s="1"/>
  <c r="H1230"/>
  <c r="H1229" s="1"/>
  <c r="I1226"/>
  <c r="I1225" s="1"/>
  <c r="H1226"/>
  <c r="H1225" s="1"/>
  <c r="I1223"/>
  <c r="I1222" s="1"/>
  <c r="H1223"/>
  <c r="H1222" s="1"/>
  <c r="I1220"/>
  <c r="I1219" s="1"/>
  <c r="H1220"/>
  <c r="H1219" s="1"/>
  <c r="I1217"/>
  <c r="I1216" s="1"/>
  <c r="H1217"/>
  <c r="H1216" s="1"/>
  <c r="I1214"/>
  <c r="I1213" s="1"/>
  <c r="H1214"/>
  <c r="H1213" s="1"/>
  <c r="K1212"/>
  <c r="J1212"/>
  <c r="I1210"/>
  <c r="I1209" s="1"/>
  <c r="H1210"/>
  <c r="H1209" s="1"/>
  <c r="I1207"/>
  <c r="I1206" s="1"/>
  <c r="H1207"/>
  <c r="H1206" s="1"/>
  <c r="I1203"/>
  <c r="I1202" s="1"/>
  <c r="H1203"/>
  <c r="H1202" s="1"/>
  <c r="I1200"/>
  <c r="I1199" s="1"/>
  <c r="H1200"/>
  <c r="H1199" s="1"/>
  <c r="I1196"/>
  <c r="H1196"/>
  <c r="I1193"/>
  <c r="H1193"/>
  <c r="K1193"/>
  <c r="J1193"/>
  <c r="I1191"/>
  <c r="I1190" s="1"/>
  <c r="H1191"/>
  <c r="H1190" s="1"/>
  <c r="I1188"/>
  <c r="I1187" s="1"/>
  <c r="H1188"/>
  <c r="H1187" s="1"/>
  <c r="K1187"/>
  <c r="J1187"/>
  <c r="I1185"/>
  <c r="I1184" s="1"/>
  <c r="H1185"/>
  <c r="H1184" s="1"/>
  <c r="K1184"/>
  <c r="J1184"/>
  <c r="I1182"/>
  <c r="I1181" s="1"/>
  <c r="H1182"/>
  <c r="H1181" s="1"/>
  <c r="I1179"/>
  <c r="I1178" s="1"/>
  <c r="H1179"/>
  <c r="H1178" s="1"/>
  <c r="I1176"/>
  <c r="I1175" s="1"/>
  <c r="H1176"/>
  <c r="H1175" s="1"/>
  <c r="I1173"/>
  <c r="I1172" s="1"/>
  <c r="H1173"/>
  <c r="H1172" s="1"/>
  <c r="I1169"/>
  <c r="I1168" s="1"/>
  <c r="H1169"/>
  <c r="H1168" s="1"/>
  <c r="I1166"/>
  <c r="I1165" s="1"/>
  <c r="H1166"/>
  <c r="H1165" s="1"/>
  <c r="I1163"/>
  <c r="I1162" s="1"/>
  <c r="H1163"/>
  <c r="H1162" s="1"/>
  <c r="I1160"/>
  <c r="I1159" s="1"/>
  <c r="H1160"/>
  <c r="H1159" s="1"/>
  <c r="I1153"/>
  <c r="H1153"/>
  <c r="I1148"/>
  <c r="H1148"/>
  <c r="I1146"/>
  <c r="H1146"/>
  <c r="I1143"/>
  <c r="I1142" s="1"/>
  <c r="H1143"/>
  <c r="H1142" s="1"/>
  <c r="I1140"/>
  <c r="I1139" s="1"/>
  <c r="H1140"/>
  <c r="H1139" s="1"/>
  <c r="I1137"/>
  <c r="I1136" s="1"/>
  <c r="H1137"/>
  <c r="H1136" s="1"/>
  <c r="I1134"/>
  <c r="H1134"/>
  <c r="I1132"/>
  <c r="H1132"/>
  <c r="K1131"/>
  <c r="K1130" s="1"/>
  <c r="J1131"/>
  <c r="J1130" s="1"/>
  <c r="I1128"/>
  <c r="I1127" s="1"/>
  <c r="I1126" s="1"/>
  <c r="H1128"/>
  <c r="H1127" s="1"/>
  <c r="H1126" s="1"/>
  <c r="I1124"/>
  <c r="I1123" s="1"/>
  <c r="H1124"/>
  <c r="H1123" s="1"/>
  <c r="I1121"/>
  <c r="I1120" s="1"/>
  <c r="H1121"/>
  <c r="H1120" s="1"/>
  <c r="I1118"/>
  <c r="I1117" s="1"/>
  <c r="H1118"/>
  <c r="H1117" s="1"/>
  <c r="I1115"/>
  <c r="I1114" s="1"/>
  <c r="H1115"/>
  <c r="H1114" s="1"/>
  <c r="I1112"/>
  <c r="I1111" s="1"/>
  <c r="H1112"/>
  <c r="H1111" s="1"/>
  <c r="I1109"/>
  <c r="I1108" s="1"/>
  <c r="H1109"/>
  <c r="H1108" s="1"/>
  <c r="I1100"/>
  <c r="I1099" s="1"/>
  <c r="I1098" s="1"/>
  <c r="I1097" s="1"/>
  <c r="I1096" s="1"/>
  <c r="I1095" s="1"/>
  <c r="H1100"/>
  <c r="H1099" s="1"/>
  <c r="H1098" s="1"/>
  <c r="H1097" s="1"/>
  <c r="H1096" s="1"/>
  <c r="H1095" s="1"/>
  <c r="I1092"/>
  <c r="I1091" s="1"/>
  <c r="I1090" s="1"/>
  <c r="I1089" s="1"/>
  <c r="H1092"/>
  <c r="H1091" s="1"/>
  <c r="H1090" s="1"/>
  <c r="H1089" s="1"/>
  <c r="I1086"/>
  <c r="I1085" s="1"/>
  <c r="H1086"/>
  <c r="H1085" s="1"/>
  <c r="I1083"/>
  <c r="H1083"/>
  <c r="I1081"/>
  <c r="H1081"/>
  <c r="I1077"/>
  <c r="H1077"/>
  <c r="I1068"/>
  <c r="H1068"/>
  <c r="I1067"/>
  <c r="I1066" s="1"/>
  <c r="H1067"/>
  <c r="H1066" s="1"/>
  <c r="I1064"/>
  <c r="I1063" s="1"/>
  <c r="H1064"/>
  <c r="H1063" s="1"/>
  <c r="I1061"/>
  <c r="I1060" s="1"/>
  <c r="H1061"/>
  <c r="H1060" s="1"/>
  <c r="I1058"/>
  <c r="I1057" s="1"/>
  <c r="H1058"/>
  <c r="H1057" s="1"/>
  <c r="I1051"/>
  <c r="I1050" s="1"/>
  <c r="I1049" s="1"/>
  <c r="I1048" s="1"/>
  <c r="I1047" s="1"/>
  <c r="I1046" s="1"/>
  <c r="H1051"/>
  <c r="H1050" s="1"/>
  <c r="H1049" s="1"/>
  <c r="H1048" s="1"/>
  <c r="H1047" s="1"/>
  <c r="H1046" s="1"/>
  <c r="I1042"/>
  <c r="I1041" s="1"/>
  <c r="I1040" s="1"/>
  <c r="I1039" s="1"/>
  <c r="H1042"/>
  <c r="H1041" s="1"/>
  <c r="H1040" s="1"/>
  <c r="H1039" s="1"/>
  <c r="I1036"/>
  <c r="I1035" s="1"/>
  <c r="H1036"/>
  <c r="H1035" s="1"/>
  <c r="I1033"/>
  <c r="H1033"/>
  <c r="I1029"/>
  <c r="H1029"/>
  <c r="I1024"/>
  <c r="I1023" s="1"/>
  <c r="I1022" s="1"/>
  <c r="H1024"/>
  <c r="H1023" s="1"/>
  <c r="H1022" s="1"/>
  <c r="I1019"/>
  <c r="I1018" s="1"/>
  <c r="H1019"/>
  <c r="H1018" s="1"/>
  <c r="I1016"/>
  <c r="I1015" s="1"/>
  <c r="H1016"/>
  <c r="H1015" s="1"/>
  <c r="I1013"/>
  <c r="I1012" s="1"/>
  <c r="H1013"/>
  <c r="H1012" s="1"/>
  <c r="I1003"/>
  <c r="I1002" s="1"/>
  <c r="H1003"/>
  <c r="H1002" s="1"/>
  <c r="I998"/>
  <c r="I997" s="1"/>
  <c r="H998"/>
  <c r="H997" s="1"/>
  <c r="I995"/>
  <c r="H995"/>
  <c r="I993"/>
  <c r="H993"/>
  <c r="I989"/>
  <c r="H989"/>
  <c r="I981"/>
  <c r="I980" s="1"/>
  <c r="H981"/>
  <c r="H980" s="1"/>
  <c r="I978"/>
  <c r="I977" s="1"/>
  <c r="H978"/>
  <c r="H977" s="1"/>
  <c r="I975"/>
  <c r="I974" s="1"/>
  <c r="H975"/>
  <c r="H974" s="1"/>
  <c r="I967"/>
  <c r="I966" s="1"/>
  <c r="I965" s="1"/>
  <c r="H967"/>
  <c r="H966" s="1"/>
  <c r="H965" s="1"/>
  <c r="I963"/>
  <c r="I962" s="1"/>
  <c r="H963"/>
  <c r="H962" s="1"/>
  <c r="I960"/>
  <c r="I959" s="1"/>
  <c r="H960"/>
  <c r="H959" s="1"/>
  <c r="I956"/>
  <c r="I955" s="1"/>
  <c r="I954" s="1"/>
  <c r="H956"/>
  <c r="H955" s="1"/>
  <c r="H954" s="1"/>
  <c r="I950"/>
  <c r="I949" s="1"/>
  <c r="H950"/>
  <c r="H949" s="1"/>
  <c r="I947"/>
  <c r="I946" s="1"/>
  <c r="H947"/>
  <c r="H946" s="1"/>
  <c r="I940"/>
  <c r="I939" s="1"/>
  <c r="I938" s="1"/>
  <c r="I937" s="1"/>
  <c r="H940"/>
  <c r="H939" s="1"/>
  <c r="H938" s="1"/>
  <c r="H937" s="1"/>
  <c r="I935"/>
  <c r="I934" s="1"/>
  <c r="H935"/>
  <c r="H934" s="1"/>
  <c r="I932"/>
  <c r="H932"/>
  <c r="I929"/>
  <c r="H929"/>
  <c r="K926"/>
  <c r="J926"/>
  <c r="I926"/>
  <c r="I925" s="1"/>
  <c r="H926"/>
  <c r="H925" s="1"/>
  <c r="I923"/>
  <c r="I922" s="1"/>
  <c r="H923"/>
  <c r="H922" s="1"/>
  <c r="I916"/>
  <c r="I915" s="1"/>
  <c r="I914" s="1"/>
  <c r="I913" s="1"/>
  <c r="I912" s="1"/>
  <c r="I911" s="1"/>
  <c r="H916"/>
  <c r="H915" s="1"/>
  <c r="H914" s="1"/>
  <c r="H913" s="1"/>
  <c r="H912" s="1"/>
  <c r="H911" s="1"/>
  <c r="I908"/>
  <c r="I907" s="1"/>
  <c r="H908"/>
  <c r="H907" s="1"/>
  <c r="I905"/>
  <c r="I904" s="1"/>
  <c r="H905"/>
  <c r="H904" s="1"/>
  <c r="I902"/>
  <c r="I901" s="1"/>
  <c r="H902"/>
  <c r="H901" s="1"/>
  <c r="I899"/>
  <c r="I898" s="1"/>
  <c r="H899"/>
  <c r="H898" s="1"/>
  <c r="I892"/>
  <c r="I891" s="1"/>
  <c r="H892"/>
  <c r="H891" s="1"/>
  <c r="I889"/>
  <c r="I888" s="1"/>
  <c r="H889"/>
  <c r="H888" s="1"/>
  <c r="I883"/>
  <c r="I882" s="1"/>
  <c r="H883"/>
  <c r="H882" s="1"/>
  <c r="I880"/>
  <c r="I879" s="1"/>
  <c r="H880"/>
  <c r="H879" s="1"/>
  <c r="I874"/>
  <c r="I873" s="1"/>
  <c r="I872" s="1"/>
  <c r="I871" s="1"/>
  <c r="I870" s="1"/>
  <c r="H874"/>
  <c r="H873" s="1"/>
  <c r="H872" s="1"/>
  <c r="H871" s="1"/>
  <c r="H870" s="1"/>
  <c r="I867"/>
  <c r="I866" s="1"/>
  <c r="I865" s="1"/>
  <c r="I864" s="1"/>
  <c r="H867"/>
  <c r="H866" s="1"/>
  <c r="H865" s="1"/>
  <c r="H864" s="1"/>
  <c r="I862"/>
  <c r="I861" s="1"/>
  <c r="I860" s="1"/>
  <c r="I859" s="1"/>
  <c r="I858" s="1"/>
  <c r="H862"/>
  <c r="H861" s="1"/>
  <c r="H860" s="1"/>
  <c r="H859" s="1"/>
  <c r="H858" s="1"/>
  <c r="I856"/>
  <c r="I855" s="1"/>
  <c r="I854" s="1"/>
  <c r="H856"/>
  <c r="H855" s="1"/>
  <c r="H854" s="1"/>
  <c r="I849"/>
  <c r="I847" s="1"/>
  <c r="H849"/>
  <c r="H848" s="1"/>
  <c r="I846"/>
  <c r="I845" s="1"/>
  <c r="I844" s="1"/>
  <c r="H846"/>
  <c r="H845" s="1"/>
  <c r="H844" s="1"/>
  <c r="I841"/>
  <c r="H841"/>
  <c r="I839"/>
  <c r="H839"/>
  <c r="I834"/>
  <c r="I833" s="1"/>
  <c r="H834"/>
  <c r="H833" s="1"/>
  <c r="I831"/>
  <c r="H831"/>
  <c r="I828"/>
  <c r="H828"/>
  <c r="I821"/>
  <c r="I820" s="1"/>
  <c r="H821"/>
  <c r="H820" s="1"/>
  <c r="I818"/>
  <c r="I817" s="1"/>
  <c r="H818"/>
  <c r="H817" s="1"/>
  <c r="I815"/>
  <c r="I814" s="1"/>
  <c r="H815"/>
  <c r="H814" s="1"/>
  <c r="I809"/>
  <c r="I808" s="1"/>
  <c r="I807" s="1"/>
  <c r="H809"/>
  <c r="H808" s="1"/>
  <c r="H807" s="1"/>
  <c r="I805"/>
  <c r="I804" s="1"/>
  <c r="I803" s="1"/>
  <c r="H805"/>
  <c r="H804" s="1"/>
  <c r="H803" s="1"/>
  <c r="I801"/>
  <c r="I800" s="1"/>
  <c r="H801"/>
  <c r="H800" s="1"/>
  <c r="I798"/>
  <c r="H798"/>
  <c r="I796"/>
  <c r="H796"/>
  <c r="I793"/>
  <c r="I792" s="1"/>
  <c r="H793"/>
  <c r="H792" s="1"/>
  <c r="I790"/>
  <c r="H790"/>
  <c r="I787"/>
  <c r="H787"/>
  <c r="I784"/>
  <c r="H784"/>
  <c r="I781"/>
  <c r="H781"/>
  <c r="I778"/>
  <c r="H778"/>
  <c r="I776"/>
  <c r="H776"/>
  <c r="I772"/>
  <c r="H772"/>
  <c r="I769"/>
  <c r="H769"/>
  <c r="I766"/>
  <c r="H766"/>
  <c r="I763"/>
  <c r="I762" s="1"/>
  <c r="H763"/>
  <c r="H762" s="1"/>
  <c r="I759"/>
  <c r="H759"/>
  <c r="I756"/>
  <c r="H756"/>
  <c r="I753"/>
  <c r="H753"/>
  <c r="I750"/>
  <c r="H750"/>
  <c r="I747"/>
  <c r="I746" s="1"/>
  <c r="H747"/>
  <c r="H746" s="1"/>
  <c r="I744"/>
  <c r="I743" s="1"/>
  <c r="H744"/>
  <c r="H743" s="1"/>
  <c r="I740"/>
  <c r="H740"/>
  <c r="I737"/>
  <c r="H737"/>
  <c r="I734"/>
  <c r="I733" s="1"/>
  <c r="H734"/>
  <c r="H733" s="1"/>
  <c r="I725"/>
  <c r="H725"/>
  <c r="I723"/>
  <c r="H723"/>
  <c r="I719"/>
  <c r="H719"/>
  <c r="I715"/>
  <c r="H715"/>
  <c r="I708"/>
  <c r="H708"/>
  <c r="I705"/>
  <c r="H705"/>
  <c r="I702"/>
  <c r="H702"/>
  <c r="I698"/>
  <c r="I697" s="1"/>
  <c r="H698"/>
  <c r="H697" s="1"/>
  <c r="I695"/>
  <c r="I694" s="1"/>
  <c r="H695"/>
  <c r="H694" s="1"/>
  <c r="I688"/>
  <c r="I687" s="1"/>
  <c r="I686" s="1"/>
  <c r="I685" s="1"/>
  <c r="I684" s="1"/>
  <c r="H688"/>
  <c r="H687" s="1"/>
  <c r="H686" s="1"/>
  <c r="H685" s="1"/>
  <c r="H684" s="1"/>
  <c r="I681"/>
  <c r="I680" s="1"/>
  <c r="H681"/>
  <c r="H680" s="1"/>
  <c r="I673"/>
  <c r="I672" s="1"/>
  <c r="H673"/>
  <c r="H672" s="1"/>
  <c r="I670"/>
  <c r="I669" s="1"/>
  <c r="H670"/>
  <c r="H669" s="1"/>
  <c r="I667"/>
  <c r="I666" s="1"/>
  <c r="H667"/>
  <c r="H666" s="1"/>
  <c r="I663"/>
  <c r="I662" s="1"/>
  <c r="H663"/>
  <c r="H662" s="1"/>
  <c r="I656"/>
  <c r="I655" s="1"/>
  <c r="H656"/>
  <c r="H655" s="1"/>
  <c r="I652"/>
  <c r="I651" s="1"/>
  <c r="H652"/>
  <c r="H651" s="1"/>
  <c r="I648"/>
  <c r="I647" s="1"/>
  <c r="H648"/>
  <c r="H647" s="1"/>
  <c r="I644"/>
  <c r="I643" s="1"/>
  <c r="H644"/>
  <c r="H643" s="1"/>
  <c r="I637"/>
  <c r="I636" s="1"/>
  <c r="H637"/>
  <c r="H636" s="1"/>
  <c r="I633"/>
  <c r="I632" s="1"/>
  <c r="H633"/>
  <c r="H632" s="1"/>
  <c r="K631"/>
  <c r="J631"/>
  <c r="I624"/>
  <c r="I623" s="1"/>
  <c r="H624"/>
  <c r="H623" s="1"/>
  <c r="I621"/>
  <c r="H621"/>
  <c r="I618"/>
  <c r="H618"/>
  <c r="I611"/>
  <c r="I610" s="1"/>
  <c r="I609" s="1"/>
  <c r="H611"/>
  <c r="H610" s="1"/>
  <c r="H609" s="1"/>
  <c r="I607"/>
  <c r="H607"/>
  <c r="I605"/>
  <c r="H605"/>
  <c r="I603"/>
  <c r="H603"/>
  <c r="I601"/>
  <c r="H601"/>
  <c r="I598"/>
  <c r="H598"/>
  <c r="I594"/>
  <c r="H594"/>
  <c r="I591"/>
  <c r="H591"/>
  <c r="I586"/>
  <c r="I585" s="1"/>
  <c r="H586"/>
  <c r="H585" s="1"/>
  <c r="I583"/>
  <c r="I582" s="1"/>
  <c r="H583"/>
  <c r="H582" s="1"/>
  <c r="I579"/>
  <c r="I578" s="1"/>
  <c r="H579"/>
  <c r="H578" s="1"/>
  <c r="I576"/>
  <c r="I575" s="1"/>
  <c r="H576"/>
  <c r="H575" s="1"/>
  <c r="I573"/>
  <c r="I572" s="1"/>
  <c r="H573"/>
  <c r="H572" s="1"/>
  <c r="I570"/>
  <c r="I569" s="1"/>
  <c r="H570"/>
  <c r="H569" s="1"/>
  <c r="I567"/>
  <c r="I566" s="1"/>
  <c r="H567"/>
  <c r="H566" s="1"/>
  <c r="I562"/>
  <c r="I561" s="1"/>
  <c r="H562"/>
  <c r="H561" s="1"/>
  <c r="I559"/>
  <c r="I558" s="1"/>
  <c r="H559"/>
  <c r="H558" s="1"/>
  <c r="I556"/>
  <c r="I555" s="1"/>
  <c r="H556"/>
  <c r="H555" s="1"/>
  <c r="I553"/>
  <c r="I552" s="1"/>
  <c r="H553"/>
  <c r="H552" s="1"/>
  <c r="I550"/>
  <c r="I549" s="1"/>
  <c r="H550"/>
  <c r="H549" s="1"/>
  <c r="I547"/>
  <c r="I546" s="1"/>
  <c r="H547"/>
  <c r="H546" s="1"/>
  <c r="K546"/>
  <c r="J546"/>
  <c r="I544"/>
  <c r="I543" s="1"/>
  <c r="H544"/>
  <c r="H543" s="1"/>
  <c r="I541"/>
  <c r="I540" s="1"/>
  <c r="H541"/>
  <c r="H540" s="1"/>
  <c r="I538"/>
  <c r="I537" s="1"/>
  <c r="H538"/>
  <c r="H537" s="1"/>
  <c r="I535"/>
  <c r="I534" s="1"/>
  <c r="H535"/>
  <c r="H534" s="1"/>
  <c r="I532"/>
  <c r="I531" s="1"/>
  <c r="H532"/>
  <c r="H531" s="1"/>
  <c r="I529"/>
  <c r="I528" s="1"/>
  <c r="H529"/>
  <c r="H528" s="1"/>
  <c r="I526"/>
  <c r="I525" s="1"/>
  <c r="H526"/>
  <c r="H525" s="1"/>
  <c r="I523"/>
  <c r="I522" s="1"/>
  <c r="H523"/>
  <c r="H522" s="1"/>
  <c r="I520"/>
  <c r="I519" s="1"/>
  <c r="H520"/>
  <c r="H519" s="1"/>
  <c r="I517"/>
  <c r="I516" s="1"/>
  <c r="H517"/>
  <c r="H516" s="1"/>
  <c r="I514"/>
  <c r="I513" s="1"/>
  <c r="H514"/>
  <c r="H513" s="1"/>
  <c r="I511"/>
  <c r="I510" s="1"/>
  <c r="H511"/>
  <c r="H510" s="1"/>
  <c r="I508"/>
  <c r="I507" s="1"/>
  <c r="H508"/>
  <c r="H507" s="1"/>
  <c r="I504"/>
  <c r="H504"/>
  <c r="I502"/>
  <c r="H502"/>
  <c r="I500"/>
  <c r="H500"/>
  <c r="I496"/>
  <c r="H496"/>
  <c r="I492"/>
  <c r="H492"/>
  <c r="I490"/>
  <c r="H490"/>
  <c r="I487"/>
  <c r="I486" s="1"/>
  <c r="H487"/>
  <c r="H486" s="1"/>
  <c r="I484"/>
  <c r="H484"/>
  <c r="I482"/>
  <c r="H482"/>
  <c r="I479"/>
  <c r="I478" s="1"/>
  <c r="H479"/>
  <c r="H478" s="1"/>
  <c r="I475"/>
  <c r="I474" s="1"/>
  <c r="H475"/>
  <c r="H474" s="1"/>
  <c r="I472"/>
  <c r="I471" s="1"/>
  <c r="H472"/>
  <c r="H471" s="1"/>
  <c r="I467"/>
  <c r="I466" s="1"/>
  <c r="H467"/>
  <c r="H466" s="1"/>
  <c r="K464"/>
  <c r="J464"/>
  <c r="I461"/>
  <c r="I460" s="1"/>
  <c r="H461"/>
  <c r="H460" s="1"/>
  <c r="I458"/>
  <c r="I457" s="1"/>
  <c r="H458"/>
  <c r="H457" s="1"/>
  <c r="I455"/>
  <c r="I454" s="1"/>
  <c r="H455"/>
  <c r="H454" s="1"/>
  <c r="I449"/>
  <c r="I448" s="1"/>
  <c r="I447" s="1"/>
  <c r="I446" s="1"/>
  <c r="I445" s="1"/>
  <c r="H449"/>
  <c r="H448" s="1"/>
  <c r="H447" s="1"/>
  <c r="H446" s="1"/>
  <c r="H445" s="1"/>
  <c r="I442"/>
  <c r="I441" s="1"/>
  <c r="I440" s="1"/>
  <c r="I439" s="1"/>
  <c r="H442"/>
  <c r="H441" s="1"/>
  <c r="H440" s="1"/>
  <c r="H439" s="1"/>
  <c r="I437"/>
  <c r="I436" s="1"/>
  <c r="H437"/>
  <c r="H436" s="1"/>
  <c r="I434"/>
  <c r="I433" s="1"/>
  <c r="H434"/>
  <c r="H433" s="1"/>
  <c r="I431"/>
  <c r="I430" s="1"/>
  <c r="H431"/>
  <c r="H430" s="1"/>
  <c r="I428"/>
  <c r="I427" s="1"/>
  <c r="H428"/>
  <c r="H427" s="1"/>
  <c r="I425"/>
  <c r="I424" s="1"/>
  <c r="H425"/>
  <c r="H424" s="1"/>
  <c r="K422"/>
  <c r="K421" s="1"/>
  <c r="K382" s="1"/>
  <c r="J422"/>
  <c r="J421" s="1"/>
  <c r="J382" s="1"/>
  <c r="I422"/>
  <c r="I421" s="1"/>
  <c r="H422"/>
  <c r="H421" s="1"/>
  <c r="I419"/>
  <c r="I418" s="1"/>
  <c r="H419"/>
  <c r="H418" s="1"/>
  <c r="I416"/>
  <c r="I415" s="1"/>
  <c r="H416"/>
  <c r="H415" s="1"/>
  <c r="I413"/>
  <c r="I412" s="1"/>
  <c r="H413"/>
  <c r="H412" s="1"/>
  <c r="I410"/>
  <c r="I409" s="1"/>
  <c r="H410"/>
  <c r="H409" s="1"/>
  <c r="I407"/>
  <c r="I406" s="1"/>
  <c r="H407"/>
  <c r="H406" s="1"/>
  <c r="I404"/>
  <c r="H404"/>
  <c r="K401"/>
  <c r="J401"/>
  <c r="I401"/>
  <c r="H401"/>
  <c r="H400" s="1"/>
  <c r="I398"/>
  <c r="I397" s="1"/>
  <c r="H398"/>
  <c r="H397" s="1"/>
  <c r="I395"/>
  <c r="I394" s="1"/>
  <c r="H395"/>
  <c r="H394" s="1"/>
  <c r="I392"/>
  <c r="H392"/>
  <c r="I390"/>
  <c r="H390"/>
  <c r="I387"/>
  <c r="I386" s="1"/>
  <c r="H387"/>
  <c r="H386" s="1"/>
  <c r="I384"/>
  <c r="I383" s="1"/>
  <c r="H384"/>
  <c r="H383" s="1"/>
  <c r="I380"/>
  <c r="I379" s="1"/>
  <c r="H380"/>
  <c r="H379" s="1"/>
  <c r="I377"/>
  <c r="I376" s="1"/>
  <c r="H377"/>
  <c r="H376" s="1"/>
  <c r="I374"/>
  <c r="H374"/>
  <c r="I371"/>
  <c r="H371"/>
  <c r="I364"/>
  <c r="H364"/>
  <c r="I361"/>
  <c r="H361"/>
  <c r="I358"/>
  <c r="I357" s="1"/>
  <c r="H358"/>
  <c r="H357" s="1"/>
  <c r="I350"/>
  <c r="I349" s="1"/>
  <c r="I348" s="1"/>
  <c r="I347" s="1"/>
  <c r="I346" s="1"/>
  <c r="H350"/>
  <c r="H349" s="1"/>
  <c r="H348" s="1"/>
  <c r="H347" s="1"/>
  <c r="H346" s="1"/>
  <c r="I344"/>
  <c r="I343" s="1"/>
  <c r="H344"/>
  <c r="H343" s="1"/>
  <c r="I341"/>
  <c r="I340" s="1"/>
  <c r="H341"/>
  <c r="H340" s="1"/>
  <c r="I338"/>
  <c r="I337" s="1"/>
  <c r="H338"/>
  <c r="H337" s="1"/>
  <c r="I334"/>
  <c r="I333" s="1"/>
  <c r="H334"/>
  <c r="H333" s="1"/>
  <c r="I331"/>
  <c r="I330" s="1"/>
  <c r="H331"/>
  <c r="H330" s="1"/>
  <c r="I328"/>
  <c r="I327" s="1"/>
  <c r="H328"/>
  <c r="H327" s="1"/>
  <c r="I325"/>
  <c r="I324" s="1"/>
  <c r="H325"/>
  <c r="H324" s="1"/>
  <c r="I322"/>
  <c r="I321" s="1"/>
  <c r="H322"/>
  <c r="H321" s="1"/>
  <c r="I319"/>
  <c r="I318" s="1"/>
  <c r="H319"/>
  <c r="H318" s="1"/>
  <c r="I312"/>
  <c r="I311" s="1"/>
  <c r="H312"/>
  <c r="H311" s="1"/>
  <c r="I309"/>
  <c r="I308" s="1"/>
  <c r="H309"/>
  <c r="H308" s="1"/>
  <c r="I306"/>
  <c r="I305" s="1"/>
  <c r="H306"/>
  <c r="H305" s="1"/>
  <c r="I302"/>
  <c r="I301" s="1"/>
  <c r="H302"/>
  <c r="H301" s="1"/>
  <c r="I299"/>
  <c r="I298" s="1"/>
  <c r="H299"/>
  <c r="H298" s="1"/>
  <c r="I296"/>
  <c r="I295" s="1"/>
  <c r="H296"/>
  <c r="H295" s="1"/>
  <c r="I291"/>
  <c r="I290" s="1"/>
  <c r="H291"/>
  <c r="H290" s="1"/>
  <c r="I288"/>
  <c r="I287" s="1"/>
  <c r="H288"/>
  <c r="H287" s="1"/>
  <c r="I285"/>
  <c r="I284" s="1"/>
  <c r="H285"/>
  <c r="H284" s="1"/>
  <c r="K281"/>
  <c r="J281"/>
  <c r="I281"/>
  <c r="H281"/>
  <c r="I278"/>
  <c r="H278"/>
  <c r="I275"/>
  <c r="I274" s="1"/>
  <c r="H275"/>
  <c r="H274" s="1"/>
  <c r="I272"/>
  <c r="I271" s="1"/>
  <c r="H272"/>
  <c r="H271" s="1"/>
  <c r="I268"/>
  <c r="H268"/>
  <c r="I266"/>
  <c r="H266"/>
  <c r="I263"/>
  <c r="I262" s="1"/>
  <c r="H263"/>
  <c r="H262" s="1"/>
  <c r="I260"/>
  <c r="H260"/>
  <c r="I258"/>
  <c r="H258"/>
  <c r="I255"/>
  <c r="I254" s="1"/>
  <c r="H255"/>
  <c r="H254" s="1"/>
  <c r="I248"/>
  <c r="I247" s="1"/>
  <c r="H248"/>
  <c r="H247" s="1"/>
  <c r="I245"/>
  <c r="I244" s="1"/>
  <c r="H245"/>
  <c r="H244" s="1"/>
  <c r="I238"/>
  <c r="I237" s="1"/>
  <c r="I236" s="1"/>
  <c r="I235" s="1"/>
  <c r="I234" s="1"/>
  <c r="I233" s="1"/>
  <c r="H238"/>
  <c r="H237" s="1"/>
  <c r="H236" s="1"/>
  <c r="H235" s="1"/>
  <c r="H234" s="1"/>
  <c r="H233" s="1"/>
  <c r="I230"/>
  <c r="I229" s="1"/>
  <c r="H230"/>
  <c r="H229" s="1"/>
  <c r="H228" s="1"/>
  <c r="I226"/>
  <c r="I225" s="1"/>
  <c r="I224" s="1"/>
  <c r="H226"/>
  <c r="H225" s="1"/>
  <c r="H224" s="1"/>
  <c r="I220"/>
  <c r="I219" s="1"/>
  <c r="H220"/>
  <c r="H219" s="1"/>
  <c r="I217"/>
  <c r="I216" s="1"/>
  <c r="H217"/>
  <c r="H216" s="1"/>
  <c r="I213"/>
  <c r="I212" s="1"/>
  <c r="H213"/>
  <c r="H212" s="1"/>
  <c r="K212"/>
  <c r="J212"/>
  <c r="I210"/>
  <c r="H210"/>
  <c r="I208"/>
  <c r="H208"/>
  <c r="I205"/>
  <c r="I204" s="1"/>
  <c r="H205"/>
  <c r="H204" s="1"/>
  <c r="I197"/>
  <c r="H197"/>
  <c r="I194"/>
  <c r="H194"/>
  <c r="I186"/>
  <c r="H186"/>
  <c r="I183"/>
  <c r="H183"/>
  <c r="I174"/>
  <c r="I173" s="1"/>
  <c r="I172" s="1"/>
  <c r="I171" s="1"/>
  <c r="H174"/>
  <c r="H173" s="1"/>
  <c r="H172" s="1"/>
  <c r="H171" s="1"/>
  <c r="I168"/>
  <c r="I167" s="1"/>
  <c r="H168"/>
  <c r="H167" s="1"/>
  <c r="I165"/>
  <c r="I164" s="1"/>
  <c r="H165"/>
  <c r="H164" s="1"/>
  <c r="I159"/>
  <c r="H159"/>
  <c r="I157"/>
  <c r="H157"/>
  <c r="K155"/>
  <c r="J155"/>
  <c r="I155"/>
  <c r="H155"/>
  <c r="I151"/>
  <c r="H151"/>
  <c r="I148"/>
  <c r="H148"/>
  <c r="I146"/>
  <c r="H146"/>
  <c r="I143"/>
  <c r="H143"/>
  <c r="I139"/>
  <c r="I138" s="1"/>
  <c r="H139"/>
  <c r="H138" s="1"/>
  <c r="I134"/>
  <c r="H134"/>
  <c r="I131"/>
  <c r="H131"/>
  <c r="I127"/>
  <c r="I126" s="1"/>
  <c r="H127"/>
  <c r="H126" s="1"/>
  <c r="I123"/>
  <c r="H123"/>
  <c r="I121"/>
  <c r="H121"/>
  <c r="I119"/>
  <c r="H119"/>
  <c r="I116"/>
  <c r="H116"/>
  <c r="I113"/>
  <c r="H113"/>
  <c r="I109"/>
  <c r="H109"/>
  <c r="I102"/>
  <c r="H102"/>
  <c r="I101"/>
  <c r="I100" s="1"/>
  <c r="H101"/>
  <c r="H99" s="1"/>
  <c r="I96"/>
  <c r="H96"/>
  <c r="I92"/>
  <c r="H92"/>
  <c r="I85"/>
  <c r="I84" s="1"/>
  <c r="I83" s="1"/>
  <c r="I82" s="1"/>
  <c r="I81" s="1"/>
  <c r="I80" s="1"/>
  <c r="H85"/>
  <c r="H84" s="1"/>
  <c r="H83" s="1"/>
  <c r="H82" s="1"/>
  <c r="H81" s="1"/>
  <c r="H80" s="1"/>
  <c r="I77"/>
  <c r="I76" s="1"/>
  <c r="I75" s="1"/>
  <c r="H77"/>
  <c r="H76" s="1"/>
  <c r="H75" s="1"/>
  <c r="I72"/>
  <c r="I71" s="1"/>
  <c r="I70" s="1"/>
  <c r="H72"/>
  <c r="H71" s="1"/>
  <c r="H70" s="1"/>
  <c r="I67"/>
  <c r="H67"/>
  <c r="I63"/>
  <c r="H63"/>
  <c r="I60"/>
  <c r="H60"/>
  <c r="I57"/>
  <c r="H57"/>
  <c r="K56"/>
  <c r="J56"/>
  <c r="I54"/>
  <c r="H54"/>
  <c r="I52"/>
  <c r="H52"/>
  <c r="I50"/>
  <c r="H50"/>
  <c r="I46"/>
  <c r="H46"/>
  <c r="I39"/>
  <c r="H39"/>
  <c r="I37"/>
  <c r="H37"/>
  <c r="I33"/>
  <c r="H33"/>
  <c r="I25"/>
  <c r="I24" s="1"/>
  <c r="I23" s="1"/>
  <c r="I22" s="1"/>
  <c r="H25"/>
  <c r="H24" s="1"/>
  <c r="H23" s="1"/>
  <c r="H22" s="1"/>
  <c r="I18"/>
  <c r="H18"/>
  <c r="I17"/>
  <c r="I16" s="1"/>
  <c r="H17"/>
  <c r="H15" s="1"/>
  <c r="H14" s="1"/>
  <c r="H13" s="1"/>
  <c r="G24" i="13"/>
  <c r="G23" s="1"/>
  <c r="G22" s="1"/>
  <c r="G21" s="1"/>
  <c r="F24"/>
  <c r="F23" s="1"/>
  <c r="F22" s="1"/>
  <c r="F21" s="1"/>
  <c r="G17"/>
  <c r="F17"/>
  <c r="G16"/>
  <c r="F16"/>
  <c r="F15" s="1"/>
  <c r="G38"/>
  <c r="F38"/>
  <c r="G36"/>
  <c r="F36"/>
  <c r="G32"/>
  <c r="F32"/>
  <c r="G1094" l="1"/>
  <c r="G1093" s="1"/>
  <c r="G1092" s="1"/>
  <c r="G1091" s="1"/>
  <c r="F892"/>
  <c r="I400" i="9"/>
  <c r="G15" i="13"/>
  <c r="G507"/>
  <c r="F507"/>
  <c r="F1131"/>
  <c r="G1141"/>
  <c r="G1112"/>
  <c r="G1219"/>
  <c r="G1218" s="1"/>
  <c r="G1217" s="1"/>
  <c r="G1216" s="1"/>
  <c r="F477"/>
  <c r="F476" s="1"/>
  <c r="F800"/>
  <c r="G1041"/>
  <c r="G1033" s="1"/>
  <c r="G1032" s="1"/>
  <c r="G1031" s="1"/>
  <c r="G1024" s="1"/>
  <c r="G1065"/>
  <c r="F1125"/>
  <c r="F1141"/>
  <c r="F1151"/>
  <c r="G1125"/>
  <c r="G1131"/>
  <c r="G1151"/>
  <c r="G1156"/>
  <c r="F1189"/>
  <c r="F1188" s="1"/>
  <c r="F1187" s="1"/>
  <c r="F1219"/>
  <c r="F1112"/>
  <c r="F1162"/>
  <c r="G757"/>
  <c r="G795"/>
  <c r="F1041"/>
  <c r="F1033" s="1"/>
  <c r="F1032" s="1"/>
  <c r="F1031" s="1"/>
  <c r="F1084"/>
  <c r="F1083" s="1"/>
  <c r="F1082" s="1"/>
  <c r="F1081" s="1"/>
  <c r="F1072"/>
  <c r="F1171"/>
  <c r="G1053"/>
  <c r="G1052" s="1"/>
  <c r="G1084"/>
  <c r="G1083" s="1"/>
  <c r="G1082" s="1"/>
  <c r="G1081" s="1"/>
  <c r="G1072"/>
  <c r="F1156"/>
  <c r="G1162"/>
  <c r="G1171"/>
  <c r="G1189"/>
  <c r="G1188" s="1"/>
  <c r="G1187" s="1"/>
  <c r="G362"/>
  <c r="F1065"/>
  <c r="F1053"/>
  <c r="F1052" s="1"/>
  <c r="G745"/>
  <c r="F781"/>
  <c r="F795"/>
  <c r="G688"/>
  <c r="G31"/>
  <c r="G30" s="1"/>
  <c r="G29" s="1"/>
  <c r="G28" s="1"/>
  <c r="G781"/>
  <c r="G697"/>
  <c r="G869"/>
  <c r="G933"/>
  <c r="G932" s="1"/>
  <c r="G931" s="1"/>
  <c r="F433"/>
  <c r="F862"/>
  <c r="G81"/>
  <c r="G496"/>
  <c r="G588"/>
  <c r="G711"/>
  <c r="G1203"/>
  <c r="G1202" s="1"/>
  <c r="G1201" s="1"/>
  <c r="G1200" s="1"/>
  <c r="F757"/>
  <c r="F885"/>
  <c r="G991"/>
  <c r="G990" s="1"/>
  <c r="G989" s="1"/>
  <c r="G974"/>
  <c r="G973" s="1"/>
  <c r="G972" s="1"/>
  <c r="G892"/>
  <c r="G905"/>
  <c r="G904" s="1"/>
  <c r="G903" s="1"/>
  <c r="F374"/>
  <c r="F367" s="1"/>
  <c r="F745"/>
  <c r="G800"/>
  <c r="F869"/>
  <c r="G885"/>
  <c r="F974"/>
  <c r="F973" s="1"/>
  <c r="F972" s="1"/>
  <c r="F991"/>
  <c r="F990" s="1"/>
  <c r="F989" s="1"/>
  <c r="G862"/>
  <c r="F905"/>
  <c r="F904" s="1"/>
  <c r="F903" s="1"/>
  <c r="F354"/>
  <c r="G374"/>
  <c r="G367" s="1"/>
  <c r="G433"/>
  <c r="G477"/>
  <c r="G476" s="1"/>
  <c r="G733"/>
  <c r="F75"/>
  <c r="F88"/>
  <c r="G354"/>
  <c r="G467"/>
  <c r="F496"/>
  <c r="G602"/>
  <c r="G601" s="1"/>
  <c r="G596"/>
  <c r="G1325"/>
  <c r="F340"/>
  <c r="F339" s="1"/>
  <c r="F338" s="1"/>
  <c r="F337" s="1"/>
  <c r="G672"/>
  <c r="G1340"/>
  <c r="G1339" s="1"/>
  <c r="F391"/>
  <c r="G613"/>
  <c r="G560"/>
  <c r="G559" s="1"/>
  <c r="G558" s="1"/>
  <c r="G401"/>
  <c r="G14"/>
  <c r="G13" s="1"/>
  <c r="G12" s="1"/>
  <c r="G64"/>
  <c r="G75"/>
  <c r="F81"/>
  <c r="F362"/>
  <c r="F380"/>
  <c r="G380"/>
  <c r="G1350"/>
  <c r="G1349" s="1"/>
  <c r="G1348" s="1"/>
  <c r="G724"/>
  <c r="G723" s="1"/>
  <c r="G1012"/>
  <c r="G1011" s="1"/>
  <c r="G1013"/>
  <c r="G1381"/>
  <c r="G1380" s="1"/>
  <c r="G1379" s="1"/>
  <c r="G1366"/>
  <c r="G1361" s="1"/>
  <c r="G1360" s="1"/>
  <c r="G1294"/>
  <c r="G808"/>
  <c r="G1237"/>
  <c r="G1007"/>
  <c r="G1006"/>
  <c r="G1005" s="1"/>
  <c r="F560"/>
  <c r="F559" s="1"/>
  <c r="F558" s="1"/>
  <c r="H243" i="9"/>
  <c r="H242" s="1"/>
  <c r="H241" s="1"/>
  <c r="H240" s="1"/>
  <c r="I243"/>
  <c r="I242" s="1"/>
  <c r="I241" s="1"/>
  <c r="I240" s="1"/>
  <c r="G391" i="13"/>
  <c r="F401"/>
  <c r="F31"/>
  <c r="F14"/>
  <c r="F13" s="1"/>
  <c r="F12" s="1"/>
  <c r="G340"/>
  <c r="G339" s="1"/>
  <c r="G338" s="1"/>
  <c r="G337" s="1"/>
  <c r="F64"/>
  <c r="I1595" i="9"/>
  <c r="I1607"/>
  <c r="H722"/>
  <c r="H721" s="1"/>
  <c r="I1131"/>
  <c r="I62"/>
  <c r="I118"/>
  <c r="I142"/>
  <c r="H1538"/>
  <c r="H1537" s="1"/>
  <c r="H1536" s="1"/>
  <c r="H1535" s="1"/>
  <c r="H1534" s="1"/>
  <c r="H1562"/>
  <c r="H1561" s="1"/>
  <c r="H1560" s="1"/>
  <c r="H1559" s="1"/>
  <c r="H1558" s="1"/>
  <c r="H1557" s="1"/>
  <c r="H1556" s="1"/>
  <c r="K1556" s="1"/>
  <c r="I1145"/>
  <c r="H1595"/>
  <c r="H1607"/>
  <c r="H257"/>
  <c r="H360"/>
  <c r="H356" s="1"/>
  <c r="H355" s="1"/>
  <c r="H354" s="1"/>
  <c r="H353" s="1"/>
  <c r="K353" s="1"/>
  <c r="H370"/>
  <c r="H369" s="1"/>
  <c r="I848"/>
  <c r="I928"/>
  <c r="I921" s="1"/>
  <c r="I920" s="1"/>
  <c r="I919" s="1"/>
  <c r="I918" s="1"/>
  <c r="H1150"/>
  <c r="H1427"/>
  <c r="H1426" s="1"/>
  <c r="H1425" s="1"/>
  <c r="H1424" s="1"/>
  <c r="I15"/>
  <c r="I14" s="1"/>
  <c r="I13" s="1"/>
  <c r="G88" i="13"/>
  <c r="I130" i="9"/>
  <c r="I129" s="1"/>
  <c r="I257"/>
  <c r="I722"/>
  <c r="I721" s="1"/>
  <c r="H795"/>
  <c r="H827"/>
  <c r="H826" s="1"/>
  <c r="H825" s="1"/>
  <c r="H824" s="1"/>
  <c r="H988"/>
  <c r="H987" s="1"/>
  <c r="H986" s="1"/>
  <c r="H985" s="1"/>
  <c r="H984" s="1"/>
  <c r="H983" s="1"/>
  <c r="K983" s="1"/>
  <c r="H1076"/>
  <c r="H1075" s="1"/>
  <c r="H1074" s="1"/>
  <c r="H1073" s="1"/>
  <c r="H1072" s="1"/>
  <c r="H1071" s="1"/>
  <c r="H1070" s="1"/>
  <c r="K1070" s="1"/>
  <c r="H813"/>
  <c r="H812" s="1"/>
  <c r="H811" s="1"/>
  <c r="I336"/>
  <c r="H736"/>
  <c r="I813"/>
  <c r="I812" s="1"/>
  <c r="I811" s="1"/>
  <c r="H16"/>
  <c r="I108"/>
  <c r="H182"/>
  <c r="H181" s="1"/>
  <c r="H180" s="1"/>
  <c r="H179" s="1"/>
  <c r="H178" s="1"/>
  <c r="H177" s="1"/>
  <c r="H193"/>
  <c r="H192" s="1"/>
  <c r="H191" s="1"/>
  <c r="H190" s="1"/>
  <c r="H189" s="1"/>
  <c r="H495"/>
  <c r="H494" s="1"/>
  <c r="H590"/>
  <c r="H617"/>
  <c r="H616" s="1"/>
  <c r="H615" s="1"/>
  <c r="H614" s="1"/>
  <c r="H613" s="1"/>
  <c r="I714"/>
  <c r="I713" s="1"/>
  <c r="I712" s="1"/>
  <c r="I711" s="1"/>
  <c r="I736"/>
  <c r="H780"/>
  <c r="I795"/>
  <c r="H847"/>
  <c r="H928"/>
  <c r="H921" s="1"/>
  <c r="H920" s="1"/>
  <c r="H919" s="1"/>
  <c r="H918" s="1"/>
  <c r="I1355"/>
  <c r="I1362"/>
  <c r="I304"/>
  <c r="I958"/>
  <c r="I953" s="1"/>
  <c r="I952" s="1"/>
  <c r="H1107"/>
  <c r="H1488"/>
  <c r="I1011"/>
  <c r="I1010" s="1"/>
  <c r="K1158"/>
  <c r="H62"/>
  <c r="K62" s="1"/>
  <c r="H69"/>
  <c r="H90"/>
  <c r="H89" s="1"/>
  <c r="H88" s="1"/>
  <c r="H87" s="1"/>
  <c r="H142"/>
  <c r="I182"/>
  <c r="I181" s="1"/>
  <c r="I180" s="1"/>
  <c r="I179" s="1"/>
  <c r="I178" s="1"/>
  <c r="I177" s="1"/>
  <c r="H215"/>
  <c r="I277"/>
  <c r="I270" s="1"/>
  <c r="H389"/>
  <c r="I495"/>
  <c r="I494" s="1"/>
  <c r="I590"/>
  <c r="I597"/>
  <c r="I617"/>
  <c r="I616" s="1"/>
  <c r="I615" s="1"/>
  <c r="I614" s="1"/>
  <c r="I613" s="1"/>
  <c r="I749"/>
  <c r="I780"/>
  <c r="I786"/>
  <c r="H1131"/>
  <c r="J1158"/>
  <c r="H1381"/>
  <c r="H1495"/>
  <c r="I1517"/>
  <c r="I1516" s="1"/>
  <c r="I1515" s="1"/>
  <c r="I453"/>
  <c r="I452" s="1"/>
  <c r="I451" s="1"/>
  <c r="H453"/>
  <c r="H452" s="1"/>
  <c r="H451" s="1"/>
  <c r="I1107"/>
  <c r="I1488"/>
  <c r="H56"/>
  <c r="I90"/>
  <c r="I89" s="1"/>
  <c r="I88" s="1"/>
  <c r="I87" s="1"/>
  <c r="H108"/>
  <c r="H150"/>
  <c r="K150" s="1"/>
  <c r="I215"/>
  <c r="H489"/>
  <c r="H565"/>
  <c r="H701"/>
  <c r="H693" s="1"/>
  <c r="H692" s="1"/>
  <c r="H691" s="1"/>
  <c r="H690" s="1"/>
  <c r="I765"/>
  <c r="I878"/>
  <c r="I877" s="1"/>
  <c r="I876" s="1"/>
  <c r="I988"/>
  <c r="I987" s="1"/>
  <c r="I986" s="1"/>
  <c r="I985" s="1"/>
  <c r="I984" s="1"/>
  <c r="I983" s="1"/>
  <c r="I1076"/>
  <c r="I1075" s="1"/>
  <c r="I1074" s="1"/>
  <c r="I1073" s="1"/>
  <c r="I1072" s="1"/>
  <c r="I1071" s="1"/>
  <c r="I1070" s="1"/>
  <c r="H1371"/>
  <c r="I1495"/>
  <c r="I1562"/>
  <c r="I1561" s="1"/>
  <c r="I1560" s="1"/>
  <c r="I1559" s="1"/>
  <c r="I1558" s="1"/>
  <c r="I1557" s="1"/>
  <c r="I1556" s="1"/>
  <c r="H223"/>
  <c r="I45"/>
  <c r="I56"/>
  <c r="I150"/>
  <c r="H207"/>
  <c r="H203" s="1"/>
  <c r="I265"/>
  <c r="H304"/>
  <c r="I317"/>
  <c r="H336"/>
  <c r="I370"/>
  <c r="I369" s="1"/>
  <c r="I489"/>
  <c r="I565"/>
  <c r="I701"/>
  <c r="I693" s="1"/>
  <c r="I692" s="1"/>
  <c r="I691" s="1"/>
  <c r="I690" s="1"/>
  <c r="H749"/>
  <c r="H755"/>
  <c r="H775"/>
  <c r="H838"/>
  <c r="H837" s="1"/>
  <c r="I973"/>
  <c r="I972" s="1"/>
  <c r="I971" s="1"/>
  <c r="I970" s="1"/>
  <c r="I969" s="1"/>
  <c r="H1056"/>
  <c r="H1055" s="1"/>
  <c r="H1054" s="1"/>
  <c r="H1053" s="1"/>
  <c r="H1045" s="1"/>
  <c r="H1145"/>
  <c r="I1212"/>
  <c r="I1371"/>
  <c r="H1415"/>
  <c r="H1414" s="1"/>
  <c r="H1413" s="1"/>
  <c r="H1406" s="1"/>
  <c r="H1398" s="1"/>
  <c r="H1517"/>
  <c r="H1516" s="1"/>
  <c r="H1515" s="1"/>
  <c r="H283"/>
  <c r="I465"/>
  <c r="I506"/>
  <c r="I581"/>
  <c r="H878"/>
  <c r="H877" s="1"/>
  <c r="H876" s="1"/>
  <c r="H1343"/>
  <c r="H1342" s="1"/>
  <c r="H465"/>
  <c r="H581"/>
  <c r="I1056"/>
  <c r="I1055" s="1"/>
  <c r="I1054" s="1"/>
  <c r="I1053" s="1"/>
  <c r="I1045" s="1"/>
  <c r="H32"/>
  <c r="H31" s="1"/>
  <c r="H30" s="1"/>
  <c r="H29" s="1"/>
  <c r="H28" s="1"/>
  <c r="H100"/>
  <c r="I32"/>
  <c r="I31" s="1"/>
  <c r="I30" s="1"/>
  <c r="I29" s="1"/>
  <c r="I28" s="1"/>
  <c r="H45"/>
  <c r="H91"/>
  <c r="H98"/>
  <c r="I193"/>
  <c r="I192" s="1"/>
  <c r="I191" s="1"/>
  <c r="I190" s="1"/>
  <c r="I189" s="1"/>
  <c r="I207"/>
  <c r="H277"/>
  <c r="H270" s="1"/>
  <c r="I360"/>
  <c r="I356" s="1"/>
  <c r="I355" s="1"/>
  <c r="I354" s="1"/>
  <c r="I353" s="1"/>
  <c r="H481"/>
  <c r="H631"/>
  <c r="H630" s="1"/>
  <c r="H629" s="1"/>
  <c r="H628" s="1"/>
  <c r="H642"/>
  <c r="H641" s="1"/>
  <c r="H640" s="1"/>
  <c r="I755"/>
  <c r="I775"/>
  <c r="I827"/>
  <c r="I826" s="1"/>
  <c r="I825" s="1"/>
  <c r="I824" s="1"/>
  <c r="I838"/>
  <c r="I837" s="1"/>
  <c r="H897"/>
  <c r="H896" s="1"/>
  <c r="H895" s="1"/>
  <c r="H894" s="1"/>
  <c r="H945"/>
  <c r="H944" s="1"/>
  <c r="H943" s="1"/>
  <c r="H1028"/>
  <c r="H1027" s="1"/>
  <c r="H1026" s="1"/>
  <c r="K1026" s="1"/>
  <c r="H1205"/>
  <c r="I1343"/>
  <c r="I1342" s="1"/>
  <c r="I1427"/>
  <c r="I1426" s="1"/>
  <c r="I1425" s="1"/>
  <c r="I1424" s="1"/>
  <c r="I1422" s="1"/>
  <c r="H1450"/>
  <c r="H1449" s="1"/>
  <c r="H1448" s="1"/>
  <c r="H1442" s="1"/>
  <c r="H1461"/>
  <c r="H1460" s="1"/>
  <c r="H1459" s="1"/>
  <c r="H1458" s="1"/>
  <c r="I163"/>
  <c r="I162" s="1"/>
  <c r="I161" s="1"/>
  <c r="I294"/>
  <c r="I1205"/>
  <c r="H1228"/>
  <c r="I1235"/>
  <c r="I1248"/>
  <c r="I1247" s="1"/>
  <c r="I1246" s="1"/>
  <c r="I1415"/>
  <c r="I1414" s="1"/>
  <c r="I1413" s="1"/>
  <c r="I1406" s="1"/>
  <c r="I1398" s="1"/>
  <c r="H597"/>
  <c r="H118"/>
  <c r="H130"/>
  <c r="H129" s="1"/>
  <c r="H265"/>
  <c r="I389"/>
  <c r="I481"/>
  <c r="I631"/>
  <c r="I630" s="1"/>
  <c r="I629" s="1"/>
  <c r="I628" s="1"/>
  <c r="H714"/>
  <c r="H713" s="1"/>
  <c r="H712" s="1"/>
  <c r="H711" s="1"/>
  <c r="H765"/>
  <c r="H786"/>
  <c r="I897"/>
  <c r="I896" s="1"/>
  <c r="I895" s="1"/>
  <c r="I894" s="1"/>
  <c r="I945"/>
  <c r="I944" s="1"/>
  <c r="I943" s="1"/>
  <c r="I1028"/>
  <c r="I1027" s="1"/>
  <c r="I1026" s="1"/>
  <c r="I1150"/>
  <c r="H1355"/>
  <c r="H1362"/>
  <c r="I1450"/>
  <c r="I1449" s="1"/>
  <c r="I1448" s="1"/>
  <c r="I1442" s="1"/>
  <c r="I1461"/>
  <c r="I1460" s="1"/>
  <c r="I1459" s="1"/>
  <c r="I1458" s="1"/>
  <c r="I228"/>
  <c r="I223" s="1"/>
  <c r="I69"/>
  <c r="H163"/>
  <c r="H162" s="1"/>
  <c r="H161" s="1"/>
  <c r="I283"/>
  <c r="H294"/>
  <c r="H317"/>
  <c r="I679"/>
  <c r="I678"/>
  <c r="I677" s="1"/>
  <c r="I676" s="1"/>
  <c r="I853"/>
  <c r="I852"/>
  <c r="I851" s="1"/>
  <c r="I1328"/>
  <c r="I1327" s="1"/>
  <c r="I1326" s="1"/>
  <c r="I1329"/>
  <c r="I91"/>
  <c r="I99"/>
  <c r="I661"/>
  <c r="I660" s="1"/>
  <c r="I659" s="1"/>
  <c r="I887"/>
  <c r="I886" s="1"/>
  <c r="I885" s="1"/>
  <c r="H1158"/>
  <c r="H1235"/>
  <c r="H1248"/>
  <c r="H1247" s="1"/>
  <c r="H1246" s="1"/>
  <c r="I1276"/>
  <c r="I1275" s="1"/>
  <c r="I1274" s="1"/>
  <c r="I1313"/>
  <c r="I1312" s="1"/>
  <c r="I1311" s="1"/>
  <c r="I1381"/>
  <c r="I1477"/>
  <c r="I1476" s="1"/>
  <c r="I1475" s="1"/>
  <c r="I1474" s="1"/>
  <c r="I1473" s="1"/>
  <c r="H679"/>
  <c r="H678"/>
  <c r="H677" s="1"/>
  <c r="H676" s="1"/>
  <c r="H852"/>
  <c r="H851" s="1"/>
  <c r="H853"/>
  <c r="H1328"/>
  <c r="H1327" s="1"/>
  <c r="H1326" s="1"/>
  <c r="H1329"/>
  <c r="I98"/>
  <c r="H661"/>
  <c r="H660" s="1"/>
  <c r="H659" s="1"/>
  <c r="H887"/>
  <c r="H886" s="1"/>
  <c r="H885" s="1"/>
  <c r="H973"/>
  <c r="H972" s="1"/>
  <c r="H971" s="1"/>
  <c r="H970" s="1"/>
  <c r="H969" s="1"/>
  <c r="H1276"/>
  <c r="H1275" s="1"/>
  <c r="H1274" s="1"/>
  <c r="H1313"/>
  <c r="H1312" s="1"/>
  <c r="H1311" s="1"/>
  <c r="H1477"/>
  <c r="H1476" s="1"/>
  <c r="H1475" s="1"/>
  <c r="H1474" s="1"/>
  <c r="H1473" s="1"/>
  <c r="I1538"/>
  <c r="I1537" s="1"/>
  <c r="I1536" s="1"/>
  <c r="I1535" s="1"/>
  <c r="I1534" s="1"/>
  <c r="H506"/>
  <c r="I642"/>
  <c r="I641" s="1"/>
  <c r="I640" s="1"/>
  <c r="H958"/>
  <c r="H953" s="1"/>
  <c r="H952" s="1"/>
  <c r="H1011"/>
  <c r="H1010" s="1"/>
  <c r="I1158"/>
  <c r="H1212"/>
  <c r="I1228"/>
  <c r="G316" i="13"/>
  <c r="F316"/>
  <c r="F315" s="1"/>
  <c r="G310"/>
  <c r="F310"/>
  <c r="F309" s="1"/>
  <c r="F307"/>
  <c r="F306" s="1"/>
  <c r="G306"/>
  <c r="G305" s="1"/>
  <c r="F295"/>
  <c r="F294" s="1"/>
  <c r="G287"/>
  <c r="F287"/>
  <c r="F284"/>
  <c r="G282"/>
  <c r="G281" s="1"/>
  <c r="G280" s="1"/>
  <c r="G279" s="1"/>
  <c r="G276"/>
  <c r="F276"/>
  <c r="G273"/>
  <c r="F273"/>
  <c r="G271"/>
  <c r="G270" s="1"/>
  <c r="G269" s="1"/>
  <c r="G268" s="1"/>
  <c r="G267" s="1"/>
  <c r="G258"/>
  <c r="G257" s="1"/>
  <c r="F258"/>
  <c r="F257" s="1"/>
  <c r="G255"/>
  <c r="F255"/>
  <c r="G253"/>
  <c r="F253"/>
  <c r="G243"/>
  <c r="G242" s="1"/>
  <c r="F243"/>
  <c r="F242" s="1"/>
  <c r="G240"/>
  <c r="F240"/>
  <c r="G236"/>
  <c r="F236"/>
  <c r="G231"/>
  <c r="G230" s="1"/>
  <c r="F231"/>
  <c r="F230" s="1"/>
  <c r="G223"/>
  <c r="G222" s="1"/>
  <c r="F223"/>
  <c r="F222" s="1"/>
  <c r="F220"/>
  <c r="F219" s="1"/>
  <c r="G220"/>
  <c r="G219" s="1"/>
  <c r="G214"/>
  <c r="F214"/>
  <c r="G199"/>
  <c r="F199"/>
  <c r="F197"/>
  <c r="G194"/>
  <c r="F194"/>
  <c r="F190"/>
  <c r="F189" s="1"/>
  <c r="G189"/>
  <c r="G185"/>
  <c r="F185"/>
  <c r="G182"/>
  <c r="F182"/>
  <c r="G178"/>
  <c r="F178"/>
  <c r="F177" s="1"/>
  <c r="G174"/>
  <c r="F174"/>
  <c r="G172"/>
  <c r="F172"/>
  <c r="G167"/>
  <c r="F167"/>
  <c r="G164"/>
  <c r="F164"/>
  <c r="G160"/>
  <c r="F160"/>
  <c r="G141"/>
  <c r="G140" s="1"/>
  <c r="F141"/>
  <c r="F140" s="1"/>
  <c r="G138"/>
  <c r="F138"/>
  <c r="G136"/>
  <c r="F136"/>
  <c r="G133"/>
  <c r="F133"/>
  <c r="G146"/>
  <c r="G145" s="1"/>
  <c r="G144" s="1"/>
  <c r="F146"/>
  <c r="F145" s="1"/>
  <c r="F144" s="1"/>
  <c r="G128"/>
  <c r="F128"/>
  <c r="G124"/>
  <c r="F124"/>
  <c r="G120"/>
  <c r="G119" s="1"/>
  <c r="F120"/>
  <c r="F119" s="1"/>
  <c r="G117"/>
  <c r="F117"/>
  <c r="G115"/>
  <c r="F115"/>
  <c r="G111"/>
  <c r="F111"/>
  <c r="G57"/>
  <c r="G56" s="1"/>
  <c r="F57"/>
  <c r="F56" s="1"/>
  <c r="G52"/>
  <c r="G51" s="1"/>
  <c r="F52"/>
  <c r="F51" s="1"/>
  <c r="G49"/>
  <c r="F49"/>
  <c r="G47"/>
  <c r="F47"/>
  <c r="G43"/>
  <c r="F43"/>
  <c r="G202"/>
  <c r="G209"/>
  <c r="G264"/>
  <c r="G263" s="1"/>
  <c r="G262" s="1"/>
  <c r="G261" s="1"/>
  <c r="F264"/>
  <c r="F263" s="1"/>
  <c r="F262" s="1"/>
  <c r="F261" s="1"/>
  <c r="G226"/>
  <c r="G225" s="1"/>
  <c r="G212"/>
  <c r="F212"/>
  <c r="F202"/>
  <c r="F209"/>
  <c r="G170"/>
  <c r="F170"/>
  <c r="G104"/>
  <c r="F104"/>
  <c r="F103" s="1"/>
  <c r="F102" s="1"/>
  <c r="F101" s="1"/>
  <c r="F100" s="1"/>
  <c r="F99" s="1"/>
  <c r="G102"/>
  <c r="G101" s="1"/>
  <c r="G100" s="1"/>
  <c r="G99" s="1"/>
  <c r="D21" i="14"/>
  <c r="E21"/>
  <c r="D23"/>
  <c r="E23"/>
  <c r="D26"/>
  <c r="E26"/>
  <c r="I137" i="9" l="1"/>
  <c r="I136" s="1"/>
  <c r="G489" i="13"/>
  <c r="G1064"/>
  <c r="G1063" s="1"/>
  <c r="G1051" s="1"/>
  <c r="G1050" s="1"/>
  <c r="F1108"/>
  <c r="G1108"/>
  <c r="G732"/>
  <c r="G731" s="1"/>
  <c r="G730" s="1"/>
  <c r="G729" s="1"/>
  <c r="F1064"/>
  <c r="F1063" s="1"/>
  <c r="F1051" s="1"/>
  <c r="G1137"/>
  <c r="F780"/>
  <c r="F756" s="1"/>
  <c r="F755" s="1"/>
  <c r="G1229"/>
  <c r="F489"/>
  <c r="F475" s="1"/>
  <c r="F474" s="1"/>
  <c r="F473" s="1"/>
  <c r="G696"/>
  <c r="G930"/>
  <c r="G1199"/>
  <c r="G1378"/>
  <c r="G1377" s="1"/>
  <c r="G671"/>
  <c r="F350"/>
  <c r="F349" s="1"/>
  <c r="F348" s="1"/>
  <c r="F347" s="1"/>
  <c r="F1137"/>
  <c r="G350"/>
  <c r="G349" s="1"/>
  <c r="G348" s="1"/>
  <c r="G347" s="1"/>
  <c r="G1321"/>
  <c r="G1320" s="1"/>
  <c r="G1319" s="1"/>
  <c r="G1318" s="1"/>
  <c r="G780"/>
  <c r="G756" s="1"/>
  <c r="G755" s="1"/>
  <c r="G754" s="1"/>
  <c r="F63"/>
  <c r="F62" s="1"/>
  <c r="F61" s="1"/>
  <c r="F60" s="1"/>
  <c r="F283"/>
  <c r="F282" s="1"/>
  <c r="F281" s="1"/>
  <c r="F280" s="1"/>
  <c r="F279" s="1"/>
  <c r="G1347"/>
  <c r="G249"/>
  <c r="G248" s="1"/>
  <c r="G247" s="1"/>
  <c r="G246" s="1"/>
  <c r="F272"/>
  <c r="F271" s="1"/>
  <c r="F270" s="1"/>
  <c r="F269" s="1"/>
  <c r="F268" s="1"/>
  <c r="F267" s="1"/>
  <c r="G63"/>
  <c r="G62" s="1"/>
  <c r="G61" s="1"/>
  <c r="G60" s="1"/>
  <c r="G42"/>
  <c r="G41" s="1"/>
  <c r="G40" s="1"/>
  <c r="F235"/>
  <c r="F234" s="1"/>
  <c r="F233" s="1"/>
  <c r="G475"/>
  <c r="G474" s="1"/>
  <c r="G473" s="1"/>
  <c r="G110"/>
  <c r="G201"/>
  <c r="G1004"/>
  <c r="G807"/>
  <c r="G806" s="1"/>
  <c r="G805" s="1"/>
  <c r="I1594" i="9"/>
  <c r="I1593" s="1"/>
  <c r="I1592" s="1"/>
  <c r="I1591" s="1"/>
  <c r="I1582" s="1"/>
  <c r="I1581" s="1"/>
  <c r="G132" i="13"/>
  <c r="G131" s="1"/>
  <c r="G130" s="1"/>
  <c r="H710" i="9"/>
  <c r="H1354"/>
  <c r="H1353" s="1"/>
  <c r="H1341" s="1"/>
  <c r="H1340" s="1"/>
  <c r="I1130"/>
  <c r="I1106" s="1"/>
  <c r="I1105" s="1"/>
  <c r="I1104" s="1"/>
  <c r="H1594"/>
  <c r="H1593" s="1"/>
  <c r="H1592" s="1"/>
  <c r="H1591" s="1"/>
  <c r="H1582" s="1"/>
  <c r="H1581" s="1"/>
  <c r="K1581" s="1"/>
  <c r="I107"/>
  <c r="I869"/>
  <c r="I843" s="1"/>
  <c r="I203"/>
  <c r="I202" s="1"/>
  <c r="I201" s="1"/>
  <c r="I200" s="1"/>
  <c r="I1009"/>
  <c r="I1008" s="1"/>
  <c r="I1007" s="1"/>
  <c r="I1006" s="1"/>
  <c r="H253"/>
  <c r="H252" s="1"/>
  <c r="H251" s="1"/>
  <c r="H250" s="1"/>
  <c r="K250" s="1"/>
  <c r="H202"/>
  <c r="H201" s="1"/>
  <c r="H200" s="1"/>
  <c r="H188" s="1"/>
  <c r="I710"/>
  <c r="I382"/>
  <c r="I368" s="1"/>
  <c r="I367" s="1"/>
  <c r="I366" s="1"/>
  <c r="H589"/>
  <c r="H588" s="1"/>
  <c r="I253"/>
  <c r="I252" s="1"/>
  <c r="I251" s="1"/>
  <c r="I250" s="1"/>
  <c r="I942"/>
  <c r="I910" s="1"/>
  <c r="I732"/>
  <c r="I1423"/>
  <c r="I477"/>
  <c r="I464" s="1"/>
  <c r="H107"/>
  <c r="H106" s="1"/>
  <c r="H1130"/>
  <c r="H1106" s="1"/>
  <c r="H1105" s="1"/>
  <c r="H1104" s="1"/>
  <c r="K1104" s="1"/>
  <c r="H823"/>
  <c r="I589"/>
  <c r="I588" s="1"/>
  <c r="H382"/>
  <c r="H368" s="1"/>
  <c r="H367" s="1"/>
  <c r="H366" s="1"/>
  <c r="K366" s="1"/>
  <c r="H732"/>
  <c r="I44"/>
  <c r="I43" s="1"/>
  <c r="I42" s="1"/>
  <c r="I41" s="1"/>
  <c r="H564"/>
  <c r="I316"/>
  <c r="I315" s="1"/>
  <c r="I314" s="1"/>
  <c r="H44"/>
  <c r="H43" s="1"/>
  <c r="H42" s="1"/>
  <c r="K42" s="1"/>
  <c r="H1487"/>
  <c r="H1486" s="1"/>
  <c r="H1485" s="1"/>
  <c r="H1484" s="1"/>
  <c r="I1354"/>
  <c r="I1353" s="1"/>
  <c r="I1341" s="1"/>
  <c r="I1340" s="1"/>
  <c r="H477"/>
  <c r="H464" s="1"/>
  <c r="H869"/>
  <c r="H843" s="1"/>
  <c r="I564"/>
  <c r="I823"/>
  <c r="I1487"/>
  <c r="I1486" s="1"/>
  <c r="I1485" s="1"/>
  <c r="I1484" s="1"/>
  <c r="H1441"/>
  <c r="H1440" s="1"/>
  <c r="I761"/>
  <c r="H942"/>
  <c r="H910" s="1"/>
  <c r="H639"/>
  <c r="H1009"/>
  <c r="H1008" s="1"/>
  <c r="H1007" s="1"/>
  <c r="H1006" s="1"/>
  <c r="K1006" s="1"/>
  <c r="H761"/>
  <c r="H137"/>
  <c r="H136" s="1"/>
  <c r="H316"/>
  <c r="H315" s="1"/>
  <c r="H314" s="1"/>
  <c r="K314" s="1"/>
  <c r="I1441"/>
  <c r="I1440" s="1"/>
  <c r="I1157"/>
  <c r="I1156" s="1"/>
  <c r="I1155" s="1"/>
  <c r="H1273"/>
  <c r="I1273"/>
  <c r="I639"/>
  <c r="H1423"/>
  <c r="H1422"/>
  <c r="H1157"/>
  <c r="H1156" s="1"/>
  <c r="H1155" s="1"/>
  <c r="K1155" s="1"/>
  <c r="F123" i="13"/>
  <c r="F132"/>
  <c r="F131" s="1"/>
  <c r="F130" s="1"/>
  <c r="F30"/>
  <c r="F29" s="1"/>
  <c r="F28" s="1"/>
  <c r="F181"/>
  <c r="G235"/>
  <c r="G234" s="1"/>
  <c r="G233" s="1"/>
  <c r="F42"/>
  <c r="F41" s="1"/>
  <c r="F40" s="1"/>
  <c r="F110"/>
  <c r="F159"/>
  <c r="F193"/>
  <c r="F249"/>
  <c r="F248" s="1"/>
  <c r="F247" s="1"/>
  <c r="F246" s="1"/>
  <c r="G169"/>
  <c r="G158" s="1"/>
  <c r="F201"/>
  <c r="F169"/>
  <c r="F739"/>
  <c r="I105" i="9" l="1"/>
  <c r="I104" s="1"/>
  <c r="I12" s="1"/>
  <c r="I106"/>
  <c r="F1107" i="13"/>
  <c r="F1106" s="1"/>
  <c r="G1107"/>
  <c r="G1106" s="1"/>
  <c r="G1105" s="1"/>
  <c r="G1104" s="1"/>
  <c r="G1310"/>
  <c r="F158"/>
  <c r="G753"/>
  <c r="H1439" i="9"/>
  <c r="K1439" s="1"/>
  <c r="I1439"/>
  <c r="H627"/>
  <c r="I731"/>
  <c r="I730" s="1"/>
  <c r="I729" s="1"/>
  <c r="I728" s="1"/>
  <c r="I232"/>
  <c r="I627"/>
  <c r="H731"/>
  <c r="H730" s="1"/>
  <c r="H729" s="1"/>
  <c r="H728" s="1"/>
  <c r="H105"/>
  <c r="H104" s="1"/>
  <c r="K104" s="1"/>
  <c r="H41"/>
  <c r="H463"/>
  <c r="H444" s="1"/>
  <c r="H352" s="1"/>
  <c r="H232"/>
  <c r="I463"/>
  <c r="I444" s="1"/>
  <c r="I352" s="1"/>
  <c r="H1103"/>
  <c r="H1102" s="1"/>
  <c r="K1102" s="1"/>
  <c r="I1103"/>
  <c r="I1102" s="1"/>
  <c r="I188"/>
  <c r="E15" i="16"/>
  <c r="D15"/>
  <c r="K729" i="9" l="1"/>
  <c r="H12"/>
  <c r="H11" s="1"/>
  <c r="K11" s="1"/>
  <c r="K1615" s="1"/>
  <c r="K41"/>
  <c r="K444"/>
  <c r="I11"/>
  <c r="I1615" s="1"/>
  <c r="E52" i="15"/>
  <c r="D52"/>
  <c r="E34"/>
  <c r="D34"/>
  <c r="E31"/>
  <c r="D31"/>
  <c r="D25"/>
  <c r="D21"/>
  <c r="F725" i="13"/>
  <c r="F704"/>
  <c r="F698"/>
  <c r="F727"/>
  <c r="F721"/>
  <c r="F719"/>
  <c r="F717"/>
  <c r="F715"/>
  <c r="F712"/>
  <c r="F701"/>
  <c r="F611"/>
  <c r="F609"/>
  <c r="F607"/>
  <c r="F603"/>
  <c r="F599"/>
  <c r="F597"/>
  <c r="F591"/>
  <c r="F589"/>
  <c r="G586"/>
  <c r="G585" s="1"/>
  <c r="F586"/>
  <c r="F585" s="1"/>
  <c r="G582"/>
  <c r="G581" s="1"/>
  <c r="F582"/>
  <c r="F581" s="1"/>
  <c r="F574"/>
  <c r="F573" s="1"/>
  <c r="G554"/>
  <c r="G553" s="1"/>
  <c r="G552" s="1"/>
  <c r="F554"/>
  <c r="F553" s="1"/>
  <c r="F552" s="1"/>
  <c r="F1213"/>
  <c r="F1212" s="1"/>
  <c r="F1210"/>
  <c r="F1208"/>
  <c r="F1204"/>
  <c r="F1386"/>
  <c r="F1385" s="1"/>
  <c r="F1373"/>
  <c r="F1337"/>
  <c r="F1336" s="1"/>
  <c r="F1334"/>
  <c r="F1331"/>
  <c r="F1326"/>
  <c r="F1323"/>
  <c r="F1322" s="1"/>
  <c r="F1328"/>
  <c r="F1314"/>
  <c r="F1313" s="1"/>
  <c r="F1312" s="1"/>
  <c r="F1264"/>
  <c r="F1263" s="1"/>
  <c r="F1262" s="1"/>
  <c r="F1259"/>
  <c r="F1258" s="1"/>
  <c r="F1257" s="1"/>
  <c r="F1256" s="1"/>
  <c r="F1240"/>
  <c r="F1239" s="1"/>
  <c r="F1238" s="1"/>
  <c r="F1096"/>
  <c r="F1094"/>
  <c r="F1009"/>
  <c r="F1008" s="1"/>
  <c r="F1006" s="1"/>
  <c r="F1005" s="1"/>
  <c r="F1022"/>
  <c r="F1021" s="1"/>
  <c r="F1020" s="1"/>
  <c r="F1019" s="1"/>
  <c r="F1018" s="1"/>
  <c r="F1015"/>
  <c r="F1014" s="1"/>
  <c r="F961"/>
  <c r="F960" s="1"/>
  <c r="F965"/>
  <c r="F964" s="1"/>
  <c r="F941"/>
  <c r="F940" s="1"/>
  <c r="F945"/>
  <c r="F944" s="1"/>
  <c r="F742"/>
  <c r="F471"/>
  <c r="F468"/>
  <c r="G455"/>
  <c r="F455"/>
  <c r="G453"/>
  <c r="G452" s="1"/>
  <c r="F453"/>
  <c r="F452" s="1"/>
  <c r="G320"/>
  <c r="G319" s="1"/>
  <c r="G318" s="1"/>
  <c r="F320"/>
  <c r="F319" s="1"/>
  <c r="F318" s="1"/>
  <c r="G314"/>
  <c r="F314"/>
  <c r="F724" l="1"/>
  <c r="H1615" i="9"/>
  <c r="F1330" i="13"/>
  <c r="G695"/>
  <c r="F613"/>
  <c r="F688"/>
  <c r="F697"/>
  <c r="G573"/>
  <c r="G572" s="1"/>
  <c r="F723"/>
  <c r="F1218"/>
  <c r="F1217" s="1"/>
  <c r="F1216" s="1"/>
  <c r="F588"/>
  <c r="F596"/>
  <c r="F711"/>
  <c r="F602"/>
  <c r="F601" s="1"/>
  <c r="F672"/>
  <c r="F572"/>
  <c r="F1203"/>
  <c r="F1202" s="1"/>
  <c r="F1201" s="1"/>
  <c r="F1200" s="1"/>
  <c r="F1325"/>
  <c r="F1381"/>
  <c r="F1380" s="1"/>
  <c r="F1379" s="1"/>
  <c r="F1378" s="1"/>
  <c r="F1350"/>
  <c r="F1092"/>
  <c r="F1091" s="1"/>
  <c r="F1050" s="1"/>
  <c r="F1007"/>
  <c r="F1013"/>
  <c r="F1012"/>
  <c r="F808"/>
  <c r="F933"/>
  <c r="F932" s="1"/>
  <c r="F931" s="1"/>
  <c r="F930" s="1"/>
  <c r="G445"/>
  <c r="G444" s="1"/>
  <c r="G443" s="1"/>
  <c r="F467"/>
  <c r="F463" s="1"/>
  <c r="F462" s="1"/>
  <c r="F461" s="1"/>
  <c r="F460" s="1"/>
  <c r="G463"/>
  <c r="G462" s="1"/>
  <c r="G461" s="1"/>
  <c r="G460" s="1"/>
  <c r="F445"/>
  <c r="F444" s="1"/>
  <c r="F443" s="1"/>
  <c r="G414"/>
  <c r="F414"/>
  <c r="F305"/>
  <c r="G313"/>
  <c r="F313"/>
  <c r="F1199" l="1"/>
  <c r="F584"/>
  <c r="F571" s="1"/>
  <c r="G584"/>
  <c r="G571" s="1"/>
  <c r="F671"/>
  <c r="F696"/>
  <c r="F695" s="1"/>
  <c r="F807"/>
  <c r="F754"/>
  <c r="F413"/>
  <c r="F412" s="1"/>
  <c r="G413"/>
  <c r="G412" s="1"/>
  <c r="G27"/>
  <c r="F27"/>
  <c r="F1105" l="1"/>
  <c r="G570"/>
  <c r="G551" s="1"/>
  <c r="F570"/>
  <c r="F551" s="1"/>
  <c r="G303" l="1"/>
  <c r="G302" s="1"/>
  <c r="F303"/>
  <c r="F302" s="1"/>
  <c r="G300"/>
  <c r="F300"/>
  <c r="G298"/>
  <c r="F298"/>
  <c r="F297" l="1"/>
  <c r="F293" s="1"/>
  <c r="G297"/>
  <c r="G293" s="1"/>
  <c r="G292" s="1"/>
  <c r="G291" s="1"/>
  <c r="G411" l="1"/>
  <c r="F411"/>
  <c r="G290"/>
  <c r="G278" s="1"/>
  <c r="F292"/>
  <c r="F291" s="1"/>
  <c r="F290" s="1"/>
  <c r="F278" s="1"/>
  <c r="F226" l="1"/>
  <c r="F225" s="1"/>
  <c r="E63" i="15"/>
  <c r="D63"/>
  <c r="E50"/>
  <c r="D50"/>
  <c r="E46"/>
  <c r="D46"/>
  <c r="E43"/>
  <c r="D43"/>
  <c r="E40"/>
  <c r="D40"/>
  <c r="E38"/>
  <c r="D38"/>
  <c r="E29"/>
  <c r="D29"/>
  <c r="E16"/>
  <c r="D16"/>
  <c r="D13"/>
  <c r="E58" i="14"/>
  <c r="D58"/>
  <c r="E56"/>
  <c r="D56"/>
  <c r="E52"/>
  <c r="D52"/>
  <c r="E47"/>
  <c r="D47"/>
  <c r="E44"/>
  <c r="D44"/>
  <c r="E37"/>
  <c r="D37"/>
  <c r="E32"/>
  <c r="D32"/>
  <c r="E13"/>
  <c r="D13"/>
  <c r="F1396" i="13"/>
  <c r="F1395" s="1"/>
  <c r="F1394" s="1"/>
  <c r="F1393" s="1"/>
  <c r="F1392" s="1"/>
  <c r="F1391" s="1"/>
  <c r="F1371"/>
  <c r="F1370" s="1"/>
  <c r="F1368"/>
  <c r="F1367" s="1"/>
  <c r="F1362"/>
  <c r="F1349"/>
  <c r="F1348" s="1"/>
  <c r="F1345"/>
  <c r="F1344" s="1"/>
  <c r="F1311"/>
  <c r="F741"/>
  <c r="F737"/>
  <c r="G330"/>
  <c r="F330"/>
  <c r="G323"/>
  <c r="F323"/>
  <c r="G229"/>
  <c r="F229"/>
  <c r="G153"/>
  <c r="F153"/>
  <c r="G152"/>
  <c r="G151" s="1"/>
  <c r="F152"/>
  <c r="F149" s="1"/>
  <c r="D49" i="15" l="1"/>
  <c r="E49"/>
  <c r="E12"/>
  <c r="F733" i="13"/>
  <c r="E60" i="14"/>
  <c r="E62" s="1"/>
  <c r="F1377" i="13"/>
  <c r="D12" i="15"/>
  <c r="D60" i="14"/>
  <c r="F806" i="13"/>
  <c r="F1294"/>
  <c r="F150"/>
  <c r="F1011"/>
  <c r="F1004" s="1"/>
  <c r="F151"/>
  <c r="F1321"/>
  <c r="F1320" s="1"/>
  <c r="G180"/>
  <c r="G149"/>
  <c r="F188"/>
  <c r="G188"/>
  <c r="F218"/>
  <c r="F217" s="1"/>
  <c r="F180"/>
  <c r="G218"/>
  <c r="G217" s="1"/>
  <c r="G150"/>
  <c r="F1340"/>
  <c r="F1339" s="1"/>
  <c r="F1237"/>
  <c r="F1024"/>
  <c r="F1366"/>
  <c r="F1361" s="1"/>
  <c r="F1360" s="1"/>
  <c r="F1347" s="1"/>
  <c r="D67" i="15" l="1"/>
  <c r="D62" i="14"/>
  <c r="E67" i="15"/>
  <c r="F805" i="13"/>
  <c r="F1261"/>
  <c r="F1229" s="1"/>
  <c r="F216"/>
  <c r="G109"/>
  <c r="G108" s="1"/>
  <c r="G107" s="1"/>
  <c r="G106" s="1"/>
  <c r="F187"/>
  <c r="F157"/>
  <c r="G157"/>
  <c r="G187"/>
  <c r="F732"/>
  <c r="F731" s="1"/>
  <c r="F730" s="1"/>
  <c r="F729" s="1"/>
  <c r="F459" s="1"/>
  <c r="F109"/>
  <c r="F108" s="1"/>
  <c r="F107" s="1"/>
  <c r="F106" s="1"/>
  <c r="G216"/>
  <c r="F1319"/>
  <c r="F1318" s="1"/>
  <c r="F1310" s="1"/>
  <c r="G156" l="1"/>
  <c r="G155" s="1"/>
  <c r="F753"/>
  <c r="F156"/>
  <c r="G459"/>
  <c r="F1104"/>
  <c r="G322"/>
  <c r="F322"/>
  <c r="G11" l="1"/>
  <c r="G1398" s="1"/>
  <c r="F155"/>
  <c r="F11" s="1"/>
  <c r="F1398" l="1"/>
</calcChain>
</file>

<file path=xl/comments1.xml><?xml version="1.0" encoding="utf-8"?>
<comments xmlns="http://schemas.openxmlformats.org/spreadsheetml/2006/main">
  <authors>
    <author>Автор</author>
  </authors>
  <commentList>
    <comment ref="H47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58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<sst xmlns="http://schemas.openxmlformats.org/spreadsheetml/2006/main" count="13175" uniqueCount="908">
  <si>
    <t>4</t>
  </si>
  <si>
    <t>5</t>
  </si>
  <si>
    <t>6</t>
  </si>
  <si>
    <t>10</t>
  </si>
  <si>
    <t>11</t>
  </si>
  <si>
    <t>12</t>
  </si>
  <si>
    <t>№</t>
  </si>
  <si>
    <t>ппп</t>
  </si>
  <si>
    <t>р</t>
  </si>
  <si>
    <t>П</t>
  </si>
  <si>
    <t>КЦСР</t>
  </si>
  <si>
    <t>КВР</t>
  </si>
  <si>
    <t>Наименование</t>
  </si>
  <si>
    <t>Сумма, тыс.руб.</t>
  </si>
  <si>
    <t>3</t>
  </si>
  <si>
    <t>Администрация Конаковского муниципального округа Тверской области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</si>
  <si>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</si>
  <si>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</si>
  <si>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</si>
  <si>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</si>
  <si>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</si>
  <si>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0800000000</t>
  </si>
  <si>
    <t>МП "Муниципальное управление Конаковского муниципального округа Тверской области" на 2024-2028 годы</t>
  </si>
  <si>
    <t>0890000000</t>
  </si>
  <si>
    <t>Обеспечивающая подпрограмма</t>
  </si>
  <si>
    <t>0890100000</t>
  </si>
  <si>
    <t>Задача 1 "Руководство и управление в сфере установленных функций"</t>
  </si>
  <si>
    <t>0890120010</t>
  </si>
  <si>
    <t>Обеспечение деятельности Главы Конаковского муниципального округа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</si>
  <si>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</si>
  <si>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</si>
  <si>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</si>
  <si>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</si>
  <si>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</si>
  <si>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</si>
  <si>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9900000000</t>
  </si>
  <si>
    <t>Расходы не включенные в муниципальные программы</t>
  </si>
  <si>
    <t>9990000000</t>
  </si>
  <si>
    <t>Расходы на обеспечение деятельности представительных и исполнительных органов местного самоуправления</t>
  </si>
  <si>
    <t>9990020010</t>
  </si>
  <si>
    <t>Стимулирующие выплаты Главе Конаковского района</t>
  </si>
  <si>
    <t>03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</si>
  <si>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</si>
  <si>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0890120060</t>
  </si>
  <si>
    <t>Расходы, связанные с проведением организационно- штатных мероприятий</t>
  </si>
  <si>
    <t>200</t>
  </si>
  <si>
    <t>Закупка товаров, работ и услуг для обеспечения государственных (муниципальных) нужд</t>
  </si>
  <si>
    <t>244</t>
  </si>
  <si>
    <t xml:space="preserve">Прочая закупка товаров, работ и услуг </t>
  </si>
  <si>
    <t>Социальное обеспечение и иные выплаты населению</t>
  </si>
  <si>
    <t>Пособия, компенсации и иные социальные выплаты гражданам, кроме публичных нормативных обязательств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</si>
  <si>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</si>
  <si>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</si>
  <si>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0890120020</t>
  </si>
  <si>
    <t>Обеспечение деятельности органов управления муниципального округа</t>
  </si>
  <si>
    <t>0890120040</t>
  </si>
  <si>
    <t>Обеспечение деятельности работников органов управления муниципального округа, не являющихся муниципальными служащими</t>
  </si>
  <si>
    <t>9990020030</t>
  </si>
  <si>
    <t>Стимулирующие выплаты управленческой команде</t>
  </si>
  <si>
    <t>05</t>
  </si>
  <si>
    <t>Судебная система</t>
  </si>
  <si>
    <t>0810000000</t>
  </si>
  <si>
    <t>Подпрограмма 1 "Реализация функций муниципального управления"</t>
  </si>
  <si>
    <t>0810200000</t>
  </si>
  <si>
    <t>Задача 2 "Исполнение государственных полномочий, переданных на муниципальный уровень"</t>
  </si>
  <si>
    <t>0810251200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</si>
  <si>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</si>
  <si>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</si>
  <si>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</si>
  <si>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</si>
  <si>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9920000000</t>
  </si>
  <si>
    <t xml:space="preserve">Резервные фонды исполнительных органов  </t>
  </si>
  <si>
    <t>9920020010</t>
  </si>
  <si>
    <t>Резервные фонды исполнительных органов муниципального округа</t>
  </si>
  <si>
    <t>Иные бюджетные ассигнования</t>
  </si>
  <si>
    <t>870</t>
  </si>
  <si>
    <t>Резервные средства</t>
  </si>
  <si>
    <t>13</t>
  </si>
  <si>
    <t>Другие общегосударственные вопросы</t>
  </si>
  <si>
    <t>0810100000</t>
  </si>
  <si>
    <t>Задача 1 "Выполнение Администрацией Конаковского муниципального округа возложенных муниципальных функций"</t>
  </si>
  <si>
    <t>0810120010</t>
  </si>
  <si>
    <t>Расходы на содержание муниципальных казенных учреждений</t>
  </si>
  <si>
    <t>111</t>
  </si>
  <si>
    <t>Фонд оплаты труда  учреждений</t>
  </si>
  <si>
    <t>Иные выплаты персоналу, за исключением фонда оплаты труда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</si>
  <si>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</si>
  <si>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>Закупка энергетических ресурсов</t>
  </si>
  <si>
    <t>800</t>
  </si>
  <si>
    <t>852</t>
  </si>
  <si>
    <t>Уплата прочих налогов и сборов</t>
  </si>
  <si>
    <t>0810120030</t>
  </si>
  <si>
    <t>Проведение значимых мероприятий и иные расходы</t>
  </si>
  <si>
    <t xml:space="preserve"> Исполнение судебных актов Российской Федерации и мировых соглашений по возмещению причиненного вреда</t>
  </si>
  <si>
    <t xml:space="preserve">Уплата иных платежей </t>
  </si>
  <si>
    <t>0810120050</t>
  </si>
  <si>
    <t>Расходы на содержание имущества находящегося в собственности Конаковского муниципального округа</t>
  </si>
  <si>
    <t>0810210540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</si>
  <si>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</si>
  <si>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0890120050</t>
  </si>
  <si>
    <t>600</t>
  </si>
  <si>
    <t>Предоставление субсидий бюджетным, автономным учреждениям и иным некоммерческим организациям</t>
  </si>
  <si>
    <t xml:space="preserve">611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</si>
  <si>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</si>
  <si>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1100000000</t>
  </si>
  <si>
    <t>МП «Управление имуществом и земельными ресурсами Конаковского муниципального округа Тверской области" на 2024-2028 годы</t>
  </si>
  <si>
    <t>1110000000</t>
  </si>
  <si>
    <t>Подпрограмма  1.  «Управление и распоряжение муниципальным имуществом Конаковского муниципального округа»</t>
  </si>
  <si>
    <t>1110100000</t>
  </si>
  <si>
    <t>Задача  1 «Инвентаризация и содержание объектов муниципальной собственности»</t>
  </si>
  <si>
    <t>1110120010</t>
  </si>
  <si>
    <t>Расходы на изготовление технических планов и технических паспортов на объекты казны</t>
  </si>
  <si>
    <t>1110120030</t>
  </si>
  <si>
    <t>Содержание имущества казны</t>
  </si>
  <si>
    <t>1200000000</t>
  </si>
  <si>
    <t>МП "Благоустройство территории Конаковского муниципального округа Тверской области"  на 2024-2028 годы</t>
  </si>
  <si>
    <t>1290000000</t>
  </si>
  <si>
    <t>1290100000</t>
  </si>
  <si>
    <t>1290120010</t>
  </si>
  <si>
    <t>Обеспечение деятельности работников прочих структурных подразделений Администрации Конаковского муниципального округа</t>
  </si>
  <si>
    <t>1290120020</t>
  </si>
  <si>
    <t>Национальная оборона</t>
  </si>
  <si>
    <t>Мобилизационная и вневойсковая подготовка</t>
  </si>
  <si>
    <t>0810251180</t>
  </si>
  <si>
    <t>Обеспечение первичного воинского учета с целью осуществления переданных полномочий Российской Федерации по первичному воинскому учету</t>
  </si>
  <si>
    <t>Национальная безопасность и правоохранительная деятельность</t>
  </si>
  <si>
    <t>Органы юстиции</t>
  </si>
  <si>
    <t>0810259302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</si>
  <si>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</si>
  <si>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пожарная безопасность</t>
  </si>
  <si>
    <t>0700000000</t>
  </si>
  <si>
    <t>МП "Обеспечение правопорядка и безопасности населения Конаковского муниципального округа Тверской области"  на 2024-2028 годы</t>
  </si>
  <si>
    <t>0710000000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</si>
  <si>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 "</t>
  </si>
  <si>
    <t>0710100000</t>
  </si>
  <si>
    <t>Задача 1 "Предупреждение и ликвидация чрезвычайных ситуаций на территории Конаковского муниципального округа "</t>
  </si>
  <si>
    <t>0710120010</t>
  </si>
  <si>
    <t>Создание резерва  ресурсов для предупреждения и ликвидации чрезвычайных ситуаций природного и техногенного характера на территории Конаковского муниципального округа</t>
  </si>
  <si>
    <t>0710120020</t>
  </si>
  <si>
    <t>Проведение мероприятий по предупреждению возникновения чрезвычайных ситуаций на территории Конаковского муниципального округа</t>
  </si>
  <si>
    <t>0710120030</t>
  </si>
  <si>
    <t>Обеспечение функционирования формирований добровольных пожарных команд (дружин)</t>
  </si>
  <si>
    <t>0710200000</t>
  </si>
  <si>
    <t>Задача 2 "Обеспечение на территории Конаковского муниципального округа функционирования системы обеспечения вызова экстренных оперативных служб по единому номеру «112»</t>
  </si>
  <si>
    <t>0710220010</t>
  </si>
  <si>
    <t>Обеспечение содержания системы вызовов экстренных оперативных служб по единому номеру "112"</t>
  </si>
  <si>
    <t>0710220020</t>
  </si>
  <si>
    <t>Обеспечение содержания ЕДДС Конаковского муниципального округа</t>
  </si>
  <si>
    <t>0720000000</t>
  </si>
  <si>
    <t>Подпрограмма 2"Обеспечение правопорядка, информационной безопасности, повышение безопасности населения от угроз терроризма и экстремизма "</t>
  </si>
  <si>
    <t>0720100000</t>
  </si>
  <si>
    <t>Задача 1 "Обеспечение информационной безопасности в Администрации Конаковского муниципального округа"</t>
  </si>
  <si>
    <t>0720120010</t>
  </si>
  <si>
    <t>Проведение спецпроверки объекта информатизации Администрации Конаковского муниципального округа</t>
  </si>
  <si>
    <t>0720200000</t>
  </si>
  <si>
    <t>Задача 2 «Профилактика правонарушений, обеспечение правопорядка и безопасности населения Конаковского муниципального округа»</t>
  </si>
  <si>
    <t>0720200010</t>
  </si>
  <si>
    <t>Обеспечение функционирования  систем видеонаблюдения и видеофиксации на территории Конаковского муниципального округа</t>
  </si>
  <si>
    <t>Национальная экономика</t>
  </si>
  <si>
    <t>Водное хозяйство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</si>
  <si>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округа"</t>
  </si>
  <si>
    <t>0710120040</t>
  </si>
  <si>
    <t>Проведение мероприятий по предупреждению возникновения чрезвычайных ситуаций на гидротехнических сооружениях</t>
  </si>
  <si>
    <t>08</t>
  </si>
  <si>
    <t>Транспорт</t>
  </si>
  <si>
    <t>0300000000</t>
  </si>
  <si>
    <t>МП «Развитие транспортного комплекса  и дорожного хозяйства Конаковского муниципального округа Тверской области» на 2024-2028 годы</t>
  </si>
  <si>
    <t>0310000000</t>
  </si>
  <si>
    <t>Подпрограмма 1 «Развитие транспортного комплекса и дорожного хозяйства Конаковского муниципального округа"</t>
  </si>
  <si>
    <t>0310100000</t>
  </si>
  <si>
    <t>Задача 1 "Развитие внутреннего водного транспорта на территории Конаковского муниципального округа"</t>
  </si>
  <si>
    <t>0310110310</t>
  </si>
  <si>
    <t>Поддержка социальных маршрутов внутреннего водного транспорта за счет средств областного бюджета Тверской области</t>
  </si>
  <si>
    <t xml:space="preserve"> Прочая закупка товаров, работ и услуг </t>
  </si>
  <si>
    <t>03101S0310</t>
  </si>
  <si>
    <t>Поддержка социальных маршрутов внутреннего водного транспорта в рамках софинансирования за счет средств бюджета Конаковского муниципального округа</t>
  </si>
  <si>
    <t>09</t>
  </si>
  <si>
    <t>Дорожное хозяйство (дорожные фонды)</t>
  </si>
  <si>
    <t>Подпрограмма 1 «Развитие транспортного комплекса и дорожного хозяйства Конаковского муниципального округа "</t>
  </si>
  <si>
    <t>0310200000</t>
  </si>
  <si>
    <t>Задача 2 "Содержание автомобильных дорог общего пользования Конаковского  муниципального округа"</t>
  </si>
  <si>
    <t>0310210520</t>
  </si>
  <si>
    <t>Осуществление Конаковским муниципальным округом отдельных государственных полномочий по содержанию дорог общего пользования регионального и межмуниципального значения 3 класса</t>
  </si>
  <si>
    <t>0310220020</t>
  </si>
  <si>
    <t>Осуществление Конаковским муниципальным округом дорожной деятельности в отношении автомобильных дорог общего пользования местного значения</t>
  </si>
  <si>
    <t>0310220030</t>
  </si>
  <si>
    <t>Прочие мероприятия  по организации дорожной деятельности на территории Конаковского муниципального округа</t>
  </si>
  <si>
    <t>0310220040</t>
  </si>
  <si>
    <t>Расходы на приобретение техники и оборудования</t>
  </si>
  <si>
    <t>0310300000</t>
  </si>
  <si>
    <t>Задача 3  "Капитальный ремонт и ремонт улично-дорожной сети"</t>
  </si>
  <si>
    <t>0310311050</t>
  </si>
  <si>
    <t>Капитальный ремонт и ремонт улично-дорожной сети за счет средств областного бюджета Тверской области</t>
  </si>
  <si>
    <t>03103S1050</t>
  </si>
  <si>
    <t>Капитальный ремонт и ремонт улично-дорожной сети за счет средств бюджета Конаковского муниципального округа</t>
  </si>
  <si>
    <t>0310320030</t>
  </si>
  <si>
    <t xml:space="preserve">Прочие работы и услуги по ремонту улично-дорожной сети </t>
  </si>
  <si>
    <t>0310400000</t>
  </si>
  <si>
    <t>Задача 4 «Ремонт дворовых территорий многоквартирных домов, проездов к дворовым территориям многоквартирных домов населенных пунктов»</t>
  </si>
  <si>
    <t>0310411020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</si>
  <si>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бюджета Тверской области</t>
  </si>
  <si>
    <t>03104S1020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</si>
  <si>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бюджета Конаковского муниципального округа</t>
  </si>
  <si>
    <t>0310420030</t>
  </si>
  <si>
    <t>Прочие работы и услуги по ремонту дворовых территорий многоквартирных домов, проездов к дворовым территориям многоквартирных домов населенных пунктов</t>
  </si>
  <si>
    <t>0310500000</t>
  </si>
  <si>
    <t>Задача 5 "Обеспечение безопасности дорожного движения на автомобильных дорогах местного значения в границах населенных пунктов "</t>
  </si>
  <si>
    <t>031R311090</t>
  </si>
  <si>
    <t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областного бюджета Тверской области</t>
  </si>
  <si>
    <t>031R3S1090</t>
  </si>
  <si>
    <t xml:space="preserve"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бюджета Конаковского муниципального округа </t>
  </si>
  <si>
    <t>031R5S1090</t>
  </si>
  <si>
    <t>0310520030</t>
  </si>
  <si>
    <t>Прочие работы и услуги  по обеспечению безопасности дорожного движения на автомобильных дорогах общего пользования местного значения Конаковского муниципального округа</t>
  </si>
  <si>
    <t>0310600000</t>
  </si>
  <si>
    <t>Задача 6 "Капитальный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пользования"</t>
  </si>
  <si>
    <t>0310620010</t>
  </si>
  <si>
    <t>Прочие работы и услуги по капитальному ремонту и ремонту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</si>
  <si>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03106S0220</t>
  </si>
  <si>
    <t>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за счет средств бюджета Конаковского муниципального округа</t>
  </si>
  <si>
    <t>0310610220</t>
  </si>
  <si>
    <t>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за счет средств областного бюджета Тверской области</t>
  </si>
  <si>
    <t>Другие вопросы в области национальной экономики</t>
  </si>
  <si>
    <t>0900000000</t>
  </si>
  <si>
    <t>МП "Развитие туризма в Конаковском муниципальном округе Тверской области"  на 2024-2028 годы</t>
  </si>
  <si>
    <t>0910000000</t>
  </si>
  <si>
    <t>Подпрограмма 1 "Развитие сферы туризма и туристской деятельности в Конаковском муниципальном округе "</t>
  </si>
  <si>
    <t>0910100000</t>
  </si>
  <si>
    <t>Задача 1 "Развитие внутреннего туризма"</t>
  </si>
  <si>
    <t>0910120010</t>
  </si>
  <si>
    <t>Предоставление субсидий юридическим лицам (за исключением субсидий государственным (муниципальным) учреждениям)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муниципального округа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</si>
  <si>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не подлежащие казначейскому сопровождению</t>
  </si>
  <si>
    <t>0910120020</t>
  </si>
  <si>
    <t>Выпуск и распространение рекламной продукции и информационных материалов</t>
  </si>
  <si>
    <t>0910120030</t>
  </si>
  <si>
    <t>Проведение конкурса "Лучший экскурсионный маршрут по Конаковскому муниципальному округу"</t>
  </si>
  <si>
    <t>0910120040</t>
  </si>
  <si>
    <t>Организация и проведение конференций, круглых столов и прочих мероприятий</t>
  </si>
  <si>
    <t>0910120050</t>
  </si>
  <si>
    <t>Проведение конкурса "Туристический сувенир Конаковского муниципального округа"</t>
  </si>
  <si>
    <t>Иные выплаты населению</t>
  </si>
  <si>
    <t>0910120060</t>
  </si>
  <si>
    <t>Изготовление туристических сувениров Конаковского муниципального округа</t>
  </si>
  <si>
    <t>0910200000</t>
  </si>
  <si>
    <t>Задача 2 "Продвижение Конаковского муниципального округа  на рынке организованного туризма»</t>
  </si>
  <si>
    <t>0910220010</t>
  </si>
  <si>
    <t>Ведение сайта фестиваля "ВЕРЕЩАГИН СЫРFEST"</t>
  </si>
  <si>
    <t>0910220020</t>
  </si>
  <si>
    <t>Проведение презентаций Конаковского муниципального округа, проведение и участие в форумах, участие в международных выставках туризма с целью развития внутреннего туризма, привлечение инвесторов</t>
  </si>
  <si>
    <t>0910220030</t>
  </si>
  <si>
    <t>Проведение информационных туров для прессы и туроператоров</t>
  </si>
  <si>
    <t>1120000000</t>
  </si>
  <si>
    <t>Подпрограмма  2  «Управление и распоряжение земельными ресурсами Конаковского муниципального округа»</t>
  </si>
  <si>
    <t>1120100000</t>
  </si>
  <si>
    <t>Задача 1 «Повышение эффективности использования земельных участков, находящихся в муниципальной собственности»</t>
  </si>
  <si>
    <t>1120120030</t>
  </si>
  <si>
    <t>Прочие мероприятия, связанные с землеустроительными работами</t>
  </si>
  <si>
    <t>Жилищно-коммунальное хозяйство</t>
  </si>
  <si>
    <t>Жилищное хозяйство</t>
  </si>
  <si>
    <t>1000000000</t>
  </si>
  <si>
    <t xml:space="preserve"> МП "Комплексное  развитие систем коммунальной инфраструктуры Конаковского муниципального округа Тверской области " на 2024-2028 годы</t>
  </si>
  <si>
    <t>1010000000</t>
  </si>
  <si>
    <t>Подпрограмма 1  "Улучшение состояния объектов жилищного фонда и коммунальной инфраструктуры Конаковского муниципального округа"</t>
  </si>
  <si>
    <t>1010300000</t>
  </si>
  <si>
    <t>Задача 3 «Обеспечение содержания и ремонта муниципального жилищного фонда»</t>
  </si>
  <si>
    <t>1010320010</t>
  </si>
  <si>
    <t>Оплата взносов за капитальный ремонт жилых помещений, находящихся в собственности Конаковского муниципального округа</t>
  </si>
  <si>
    <t>1010320020</t>
  </si>
  <si>
    <t>Ремонт и содержание жилых помещений, находящихся в собственности Конаковского муниципального округа</t>
  </si>
  <si>
    <t>Коммунальное хозяйство</t>
  </si>
  <si>
    <t>1010100000</t>
  </si>
  <si>
    <t>Задача 1"Повышение уровня газификации населенных пунктов Конаковского муниципального округа "</t>
  </si>
  <si>
    <t>1010120010</t>
  </si>
  <si>
    <t>Прочие мероприятия по объектам газоснабжения населенных пунктов Конаковского муниципального округа</t>
  </si>
  <si>
    <t>Капитальные вложения в объекты государственной (муниципальной) собственности</t>
  </si>
  <si>
    <t>Бюджетные инвестиции в объекты  капитального строительства государственной (муниципальной) собственности</t>
  </si>
  <si>
    <t>10101S0100</t>
  </si>
  <si>
    <t>Развитие системы газоснабжения населенных пунктов Конаковского муниципального округа</t>
  </si>
  <si>
    <t>1010110100</t>
  </si>
  <si>
    <t>Развитие системы газоснабжения населенных пунктов Тверской области</t>
  </si>
  <si>
    <t>1010200000</t>
  </si>
  <si>
    <t>Задача 2 "Повышение  надежности инженерной инфраструктуры Конаковского муниципального округа "</t>
  </si>
  <si>
    <t>1010220010</t>
  </si>
  <si>
    <t>Субсидия Муниципальному унитарному предприятию «Водоканал» в целях финансового обеспечения части затрат  в связи с оказанием услуг по холодному водоснабжению и водоотведению</t>
  </si>
  <si>
    <t>1010220020</t>
  </si>
  <si>
    <t>Проведение капитального ремонта объектов водоснабжения и водоотведения Конаковского муниципального округа</t>
  </si>
  <si>
    <t>Закупка товаров, работ и услуг в целях капитального ремонта государственного (муниципального) имущества</t>
  </si>
  <si>
    <t>1010220030</t>
  </si>
  <si>
    <t>Выполнение работ по объектам водоснабжения и водоотведения в населенных пунктах Конаковского муниципального округа</t>
  </si>
  <si>
    <t>1010220040</t>
  </si>
  <si>
    <t>Ликвидация опасных производственных объектов</t>
  </si>
  <si>
    <t>1010220050</t>
  </si>
  <si>
    <t>Содержание и ремонт объектов коммунального хозяйства</t>
  </si>
  <si>
    <t>1010220060</t>
  </si>
  <si>
    <t>Выполнение работ по объектам теплоснабжения в населенных пунктах Конаковского муниципального округа</t>
  </si>
  <si>
    <t>10102S0700</t>
  </si>
  <si>
    <t>Проведение капитального ремонта объектов теплоэнергетических комплексов Конаковского муниципального округа</t>
  </si>
  <si>
    <t>1010210700</t>
  </si>
  <si>
    <t>Проведение капитального ремонта объектов теплоэнергетических комплексов муниципальных образований Тверской области</t>
  </si>
  <si>
    <t>1010220090</t>
  </si>
  <si>
    <t>1010220100</t>
  </si>
  <si>
    <t xml:space="preserve">Субсидия Муниципальному унитарному предприятию «Районные тепловые сети» в целях финансового обеспечения части затрат в связи  с оказанием услуг по теплоснабжению и горячему водоснабжению населения  </t>
  </si>
  <si>
    <t>1010220110</t>
  </si>
  <si>
    <t>Формирование резерва материальных ресурсов</t>
  </si>
  <si>
    <t>1010220120</t>
  </si>
  <si>
    <t>Субсидия Муниципальному унитарному предприятию «ЖЭК Редкино»  в целях финансового обеспечения части затрат в связи с оказанием услуг по теплоснабжению</t>
  </si>
  <si>
    <t>1010220130</t>
  </si>
  <si>
    <t>Субсидия Муниципальному унитарному предприятию «ЖКХ «Юрьево-Девичье» в целях реализации мер по предупреждению банкротства</t>
  </si>
  <si>
    <t>1010220140</t>
  </si>
  <si>
    <t>Субсидия Муниципальному унитарному предприятию «ЖКХ «Юрьево-Девичье» в целях финансового обеспечения части затрат для осуществления основной деятельности</t>
  </si>
  <si>
    <t>1010220160</t>
  </si>
  <si>
    <t>Субсидия Муниципальному унитарному предприятию "Водоканал" в целях реализации мер по предупреждению банкротства</t>
  </si>
  <si>
    <t>Благоустройство</t>
  </si>
  <si>
    <t>0600000000</t>
  </si>
  <si>
    <t>МП «Молодежь Конаковского муниципального округа Тверской области»   на 2024-2028 годы</t>
  </si>
  <si>
    <t>0610000000</t>
  </si>
  <si>
    <t>Подпрограмма 1 «Организация и проведение мероприятий отрасли "Молодежная политика"</t>
  </si>
  <si>
    <t>0610100000</t>
  </si>
  <si>
    <t>Задача 1 "Содействие развитию гражданско-патриотического и  духовно- нравственного воспитания молодежи, создание условий для вовлечения молодежи в общественно-политическую, социальную и культурную жизнь общества, для формирования здорового образа жизни»</t>
  </si>
  <si>
    <t>0610120040</t>
  </si>
  <si>
    <t>Расходы на проведение работ по восстановлению воинских захоронений</t>
  </si>
  <si>
    <t>06101S0280</t>
  </si>
  <si>
    <t>Проведение работ по восстановлению воинских захоронений за счет средств бюджета Конаковского муниципального округа</t>
  </si>
  <si>
    <t>1210000000</t>
  </si>
  <si>
    <t>Подпрограмма 1 "Комплексное развитие сферы благоустройства на территории Конаковского муниципального округа"</t>
  </si>
  <si>
    <t>1210100000</t>
  </si>
  <si>
    <t>Задача 1 "Обеспечение надлежащего состояния общественных территорий"</t>
  </si>
  <si>
    <t>1210120010</t>
  </si>
  <si>
    <t>Содержание общественных территорий Конаковского муниципального округа</t>
  </si>
  <si>
    <t>1210120020</t>
  </si>
  <si>
    <t>Обеспечение деятельности муниципальных бюджетных учреждений</t>
  </si>
  <si>
    <t>1210120030</t>
  </si>
  <si>
    <t>Организация и содержание мест захоронения</t>
  </si>
  <si>
    <t>Субсидии бюджетным учреждениям на иные цели</t>
  </si>
  <si>
    <t>1210200000</t>
  </si>
  <si>
    <t xml:space="preserve">Задача 2 «Улучшение уровня санитарного состояния Конаковского муниципального округа» </t>
  </si>
  <si>
    <t>1210220010</t>
  </si>
  <si>
    <t>Ликвидация несанкционированных свалок</t>
  </si>
  <si>
    <t>1210220020</t>
  </si>
  <si>
    <t>Обустройство и содержание мест по сбору ТКО</t>
  </si>
  <si>
    <t>1210220030</t>
  </si>
  <si>
    <t>Уничтожение борщевика Сосновского на территории Конаковского муниципального округа</t>
  </si>
  <si>
    <t>1210220040</t>
  </si>
  <si>
    <t>Иные мероприятия по улучшению санитарного состояния</t>
  </si>
  <si>
    <t>1210300000</t>
  </si>
  <si>
    <t>Задача 3 Организация уличного освещения и улучшение технического состояния электрических линий уличного освещения Конаковского муниципального округа"</t>
  </si>
  <si>
    <t>1210320010</t>
  </si>
  <si>
    <t>Обеспечение уличного освещения на территории Конаковского муниципального округа</t>
  </si>
  <si>
    <t>1220000000</t>
  </si>
  <si>
    <t>Подпрограмма 2 "Повышение качества и комфорта городской среды в Конаковском муниципальном округе"</t>
  </si>
  <si>
    <t>1220100000</t>
  </si>
  <si>
    <t>Задача 1 "Комплексное благоустройство территорий Конаковского муниципального округа"</t>
  </si>
  <si>
    <t>1220120010</t>
  </si>
  <si>
    <t>Приобретение, содержание и ремонт детских и спортивных площадок</t>
  </si>
  <si>
    <t>1220120020</t>
  </si>
  <si>
    <t>Комплексное благоустройство территории общего пользования Конаковского муниципального округа</t>
  </si>
  <si>
    <t>1220111450</t>
  </si>
  <si>
    <t>Обустройство мест массового отдыха населения (городских парков)</t>
  </si>
  <si>
    <t>12201S1450</t>
  </si>
  <si>
    <t>Обустройство мест массового отдыха населения (городских парков) Конаковского муниципального округа</t>
  </si>
  <si>
    <t>1220120050</t>
  </si>
  <si>
    <t>Прочие мероприятия по обустройству мест массового отдыха населения (городских парков) Конаковского муниципального округа</t>
  </si>
  <si>
    <t>1220200000</t>
  </si>
  <si>
    <t>Задача 2 «Реализация программ формирования современной городской среды в Конаковском муниципальном округе»</t>
  </si>
  <si>
    <t>122F255550</t>
  </si>
  <si>
    <t>Реализация программ формирования современной городской среды</t>
  </si>
  <si>
    <t>122F220020</t>
  </si>
  <si>
    <t>Прочие мероприятия на реализацию программ формирования современной городской среды за счет местного бюджета</t>
  </si>
  <si>
    <t>1290120030</t>
  </si>
  <si>
    <t>1290120040</t>
  </si>
  <si>
    <t>Уплата налога на имущество организаций и земельного налога</t>
  </si>
  <si>
    <t>Другие вопросы в области жилищно-коммунального хозяйства</t>
  </si>
  <si>
    <t xml:space="preserve"> МП "Комплексное  развитие систем коммунальной инфраструктуры Конаковского муниципального округа Тверской области "  на 2024-2028 годы</t>
  </si>
  <si>
    <t>1090000000</t>
  </si>
  <si>
    <t>1090100000</t>
  </si>
  <si>
    <t>1090120010</t>
  </si>
  <si>
    <t>1090120020</t>
  </si>
  <si>
    <t>07</t>
  </si>
  <si>
    <t>Образование</t>
  </si>
  <si>
    <t>Общее образование</t>
  </si>
  <si>
    <t>0100000000</t>
  </si>
  <si>
    <t>МП "Развитие системы образования в Конаковском муниципальном округе Тверской области» на 2024-2028 годы</t>
  </si>
  <si>
    <t>0120000000</t>
  </si>
  <si>
    <t>Подпрограмма 2 "Развитие общего образования"</t>
  </si>
  <si>
    <t>0120100000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</si>
  <si>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</si>
  <si>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01201L7500</t>
  </si>
  <si>
    <r>
      <t>Реализация мероприятий по модернизации школьных систем образования (проведение капитального ремонта зданий муниципальных общеобразовательных организаций и оснащение их оборудованием)</t>
    </r>
    <r>
      <rPr>
        <sz val="9"/>
        <rFont val="Arial"/>
        <family val="2"/>
        <charset val="204"/>
      </rPr>
      <t xml:space="preserve"> </t>
    </r>
  </si>
  <si>
    <t>0120120130</t>
  </si>
  <si>
    <t>Прочие расходы на реализацию мероприятий по модернизации школьных систем образования</t>
  </si>
  <si>
    <t>Дополнительное образование</t>
  </si>
  <si>
    <t>0130000000</t>
  </si>
  <si>
    <t>Подпрограмма 3 "Развитие дополнительного образования"</t>
  </si>
  <si>
    <t>0130100000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</si>
  <si>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</si>
  <si>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0130110690</t>
  </si>
  <si>
    <t>Повышение заработной платы педагогическим работникам муниципальных организаций дополнительного образования</t>
  </si>
  <si>
    <t>611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</si>
  <si>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</si>
  <si>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</si>
  <si>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01301S0690</t>
  </si>
  <si>
    <t>Повышение заработной платы педагогическим работникам учреждений дополнительного образования Конаковского муниципального округа</t>
  </si>
  <si>
    <t>0200000000</t>
  </si>
  <si>
    <t>МП «Развитие отрасли «Культура» Конаковского муниципального округа Тверской области" на 2024-2028 годы</t>
  </si>
  <si>
    <t>0210000000</t>
  </si>
  <si>
    <t>Подпрограмма 1 «Сохранение и развитие культурного потенциала Конаковского муниципального округа»</t>
  </si>
  <si>
    <t>0210300000</t>
  </si>
  <si>
    <t>Задача 3 "Развитие дополнительного образования и подготовка кадров в сфере культуры"</t>
  </si>
  <si>
    <t>0210320010</t>
  </si>
  <si>
    <t>Предоставление дополнительного образования детей  в области культуры</t>
  </si>
  <si>
    <t>0210320030</t>
  </si>
  <si>
    <t>Проведение ремонтных работ и противопожарных мероприятий в  учреждениях дополнительного образования в сфере культуры</t>
  </si>
  <si>
    <t>Субсидии автономным учреждениям на иные цели</t>
  </si>
  <si>
    <t>0210320040</t>
  </si>
  <si>
    <t xml:space="preserve">Проведение независимой оценки качества предоставляемых услуг в сфере культуры </t>
  </si>
  <si>
    <t>0210320050</t>
  </si>
  <si>
    <t>Обеспечение антитеррористической защищенности в  учреждениях дополнительного образования в сфере культуры</t>
  </si>
  <si>
    <t xml:space="preserve">Профессиональная подготовка, переподготовка и повышение квалификации </t>
  </si>
  <si>
    <t>0210320020</t>
  </si>
  <si>
    <t>0810120020</t>
  </si>
  <si>
    <t>Профессиональная подготовка, переподготовка и повышение квалификации</t>
  </si>
  <si>
    <t xml:space="preserve">Молодежная политика </t>
  </si>
  <si>
    <t>0610120010</t>
  </si>
  <si>
    <t>Организация и проведение мероприятий в рамках календаря отрасли "Молодежная политика"</t>
  </si>
  <si>
    <t>0610120020</t>
  </si>
  <si>
    <t>Поддержка эффективных моделей и форм вовлечения молодежи в трудовую деятельность</t>
  </si>
  <si>
    <t>0610120030</t>
  </si>
  <si>
    <t xml:space="preserve">Расходы на содержание МКУ ЦМП "Иволга" </t>
  </si>
  <si>
    <t>Другие вопросы в области образования</t>
  </si>
  <si>
    <t>0810210510</t>
  </si>
  <si>
    <t xml:space="preserve"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 </t>
  </si>
  <si>
    <t>Культура, кинематография</t>
  </si>
  <si>
    <t>Культура</t>
  </si>
  <si>
    <t>0210100000</t>
  </si>
  <si>
    <t>Задача 1"Сохранение и развитие библиотечного  дела"</t>
  </si>
  <si>
    <t>0210120010</t>
  </si>
  <si>
    <t xml:space="preserve">Библиотечное обслуживание муниципальными бюджетными учреждениями культуры </t>
  </si>
  <si>
    <t>0210120020</t>
  </si>
  <si>
    <t xml:space="preserve">Библиотечное обслуживание муниципальными казенными учреждениями культуры </t>
  </si>
  <si>
    <t>02101L5199</t>
  </si>
  <si>
    <t xml:space="preserve">Государственная поддержка отрасли культуры (в части мероприятий по модернизации библиотек в части комплектования книжных фондов библиотек муниципальных образований </t>
  </si>
  <si>
    <t>0210110680</t>
  </si>
  <si>
    <t>Повышение заработной платы работникам муниципальных библиотек за счет средств областного бюджета</t>
  </si>
  <si>
    <t>02101S0680</t>
  </si>
  <si>
    <t>Повышение заработной платы работникам библиотек Конаковского муниципального округа</t>
  </si>
  <si>
    <t>0210200000</t>
  </si>
  <si>
    <t>Задача 2 "Культурно-досуговое обслуживание"</t>
  </si>
  <si>
    <t>0210220010</t>
  </si>
  <si>
    <t xml:space="preserve">Культурно-досуговое обслуживание муниципальными  бюджетными учреждениями культуры </t>
  </si>
  <si>
    <t>0210220020</t>
  </si>
  <si>
    <t xml:space="preserve">Культурно-досуговое обслуживание муниципальными  казенными учреждениями культуры </t>
  </si>
  <si>
    <t>0210220030</t>
  </si>
  <si>
    <t>Проведение ремонтных работ и противопожарных мероприятий в  учреждениях культуры</t>
  </si>
  <si>
    <t>0210210680</t>
  </si>
  <si>
    <t>Повышение заработной платы работникам культурно-досуговых учреждений  за счет средств областного бюджета</t>
  </si>
  <si>
    <t>02102S0680</t>
  </si>
  <si>
    <t>Повышение заработной платы работникам культурно-досуговых учреждений Конаковского муниципального округа</t>
  </si>
  <si>
    <t>0210400000</t>
  </si>
  <si>
    <t>Задача 4 "Реализация социально-значимых проектов в сфере культуры"</t>
  </si>
  <si>
    <t>0210420010</t>
  </si>
  <si>
    <t>Организация и проведение районных,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</si>
  <si>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0210500000</t>
  </si>
  <si>
    <t>Задача 5 «Развитие парков культуры и отдыха»</t>
  </si>
  <si>
    <t>0210520010</t>
  </si>
  <si>
    <t>Обеспечение деятельности парков культуры и отдыха</t>
  </si>
  <si>
    <t>0500000000</t>
  </si>
  <si>
    <t>МП «Содействие развитию гражданского общества Конаковского муниципального округа Тверской области»  на 2024-2028 годы</t>
  </si>
  <si>
    <t>0510000000</t>
  </si>
  <si>
    <t>Подпрограмма 1 «Поддержка общественного сектора и обеспечение информационной открытости органов местного самоуправления Конаковского муниципального округа»</t>
  </si>
  <si>
    <t>0510300000</t>
  </si>
  <si>
    <t>Задача 3 «Содействие развитию проектов поддержки местных инициатив»</t>
  </si>
  <si>
    <t>05103S9004</t>
  </si>
  <si>
    <t xml:space="preserve"> Реализация программ поддержки местных инициатив в Конаковском муниципальном округе (Приобретение акустической системы для МКУ «Ручьевской СДК» Конаковского муниципального округа)</t>
  </si>
  <si>
    <t>0510319004</t>
  </si>
  <si>
    <t xml:space="preserve"> Реализация программ поддержки местных инициатив в Тверской области (Приобретение акустической системы для МКУ «Ручьевской СДК» Конаковского муниципального округа)</t>
  </si>
  <si>
    <t>0510319304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</si>
  <si>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(Приобретение акустической системы для МКУ «Ручьевской СДК» Конаковского муниципального округа)</t>
  </si>
  <si>
    <t>Другие вопросы в области культуры, кинематографии</t>
  </si>
  <si>
    <t>0290000000</t>
  </si>
  <si>
    <t>0290100000</t>
  </si>
  <si>
    <t xml:space="preserve">Задача 1"Руководство и управление в сфере установленных функций" </t>
  </si>
  <si>
    <t>0290100010</t>
  </si>
  <si>
    <t>0290100020</t>
  </si>
  <si>
    <t>Социальная политика</t>
  </si>
  <si>
    <t>Пенсионное обеспечение</t>
  </si>
  <si>
    <t>0810120040</t>
  </si>
  <si>
    <t>Доплаты к пенсиям муниципальных служащих муниципального округа</t>
  </si>
  <si>
    <t>300</t>
  </si>
  <si>
    <t>Иные пенсии, социальные доплаты к пенсиям</t>
  </si>
  <si>
    <t>Социальное обеспечение населения</t>
  </si>
  <si>
    <t>0810210560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</si>
  <si>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</si>
  <si>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Пособия, компенсации, меры социальной поддержки по публичным нормативным  обязательствам.</t>
  </si>
  <si>
    <t xml:space="preserve"> МП "Комплексное  развитие систем коммунальной инфраструктуры Конаковского муниципального округа Тверской области  " на 2024-2028 годы</t>
  </si>
  <si>
    <t>1010400000</t>
  </si>
  <si>
    <t>Задача 4 «Обеспечение жильем отдельных категорий граждан»</t>
  </si>
  <si>
    <t>1010420040</t>
  </si>
  <si>
    <t>Улучшение жилищных условий граждан, проживающих на сельских территориях</t>
  </si>
  <si>
    <t>322</t>
  </si>
  <si>
    <t>Субсидии гражданам на приобретение жилья</t>
  </si>
  <si>
    <t>321</t>
  </si>
  <si>
    <t>Пособия, компенсации и иные социальные выплаты гражданам, кроме по публичных нормативных  обязательств</t>
  </si>
  <si>
    <t>Охрана семьи и детства</t>
  </si>
  <si>
    <t>МП «Молодежь Конаковского муниципального округа Тверской области» на 2024-2028 годы</t>
  </si>
  <si>
    <t>0610200000</t>
  </si>
  <si>
    <t>Задача 2 "Содействие в обеспечении жильем молодых семей"</t>
  </si>
  <si>
    <t>06102L4970</t>
  </si>
  <si>
    <t>Реализация мероприятий по обеспечению жильем молодых семей</t>
  </si>
  <si>
    <t>08102R0820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</si>
  <si>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</si>
  <si>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Бюджетные инвестиции на приобретение объектов недвижимого имущества в государственную (муниципальную) собственность</t>
  </si>
  <si>
    <t>08102Д0820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</si>
  <si>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</si>
  <si>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1010410290</t>
  </si>
  <si>
    <t>Обеспечение жилыми помещениями малоимущих многодетных семей, нуждающихся в жилых помещениях</t>
  </si>
  <si>
    <t>10104S0290</t>
  </si>
  <si>
    <t>Обеспечение жилыми помещениями малоимущих многодетных семей, нуждающихся в жилых помещениях Конаковского муниципального округа</t>
  </si>
  <si>
    <t>Другие вопросы в области социальной политики</t>
  </si>
  <si>
    <t>0510100000</t>
  </si>
  <si>
    <t>Задача 1 «Содействие развитию институтов гражданского общества в Конаковском муниципальном округе»</t>
  </si>
  <si>
    <t>0510120010</t>
  </si>
  <si>
    <t>Осуществление ежегодной денежной выплаты гражданам, удостоенным звания "Почетный гражданин"</t>
  </si>
  <si>
    <t>Публичные нормативные  выплаты гражданам несоциального характера</t>
  </si>
  <si>
    <t>0510120020</t>
  </si>
  <si>
    <t>Расходы на оказание финансовой поддержки общественным объединениям инвалидов, ветеранов войны, труда, военной службы, воинов-интернационалистов</t>
  </si>
  <si>
    <t>Субсидии (гранты в форме субсидий) не подлежащие казначейскому сопровождению</t>
  </si>
  <si>
    <t>0510120030</t>
  </si>
  <si>
    <t>Субсидия Конаковской районной общественной организации ветеранов (пенсионеров) войны, труда, Вооруженных сил и правоохранительных органов</t>
  </si>
  <si>
    <t>0510120040</t>
  </si>
  <si>
    <t>Субсидия Конаковской районной  организации Тверской  областной организации общероссийской общественной организации "Всероссийское общество инвалидов"</t>
  </si>
  <si>
    <t>Физическая культура и спорт</t>
  </si>
  <si>
    <t>Физическая культура</t>
  </si>
  <si>
    <t>0400000000</t>
  </si>
  <si>
    <t>МП " Физическая культура и спорт в Конаковском муниципальном округе Тверской области" на 2024-2028 годы</t>
  </si>
  <si>
    <t>0420000000</t>
  </si>
  <si>
    <t>Подпрограмма 2 "Подготовка спортивного резерва, развитие спорта в учреждениях спортивной направленности»</t>
  </si>
  <si>
    <t>0420100000</t>
  </si>
  <si>
    <t>Задача 1 "Развитие детско-юношеского спорта в системе муниципальных УДО и других учреждений спортивной направленности"</t>
  </si>
  <si>
    <t>0420120020</t>
  </si>
  <si>
    <t xml:space="preserve">Создание условий для предоставления дополнительного образования спортивной направленности детям в МБУ ДО СШ "Конаковский лед"  </t>
  </si>
  <si>
    <t>Массовый спорт</t>
  </si>
  <si>
    <t>0410000000</t>
  </si>
  <si>
    <t>Подпрограмма 1 "Массовая физкультурно-оздоровительная и спортивная работа»</t>
  </si>
  <si>
    <t>0410100000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</si>
  <si>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муниципального округа, включая лиц с ограниченными физическими возможностями и инвалидов"</t>
  </si>
  <si>
    <t>0410120010</t>
  </si>
  <si>
    <t>Организация проведения спортивно-массовых мероприятий, направленных на физическое воспитание детей, подростков, молодежи и взрослого населения; привлечение к спортивному, здоровому образу жизни взрослого населения, инвалидов и ветеранов  в рамках календарного плана спортивно-массовых мероприятий на текущий год</t>
  </si>
  <si>
    <t>0410120020</t>
  </si>
  <si>
    <t>Участие спортсменов  в спортивно-массовых мероприятиях, турнирах и официальных соревнованиях</t>
  </si>
  <si>
    <t>Иные выплаты государственных (муниципальных) органов привлекаемым лицам</t>
  </si>
  <si>
    <t>0410120030</t>
  </si>
  <si>
    <t>Создание условий для занятий физической культурой и спортом на базе спортивных сооружений муниципального округа</t>
  </si>
  <si>
    <t>0410120040</t>
  </si>
  <si>
    <t>0420120030</t>
  </si>
  <si>
    <t>Стимулирование деятельности. Приобретение призов для награждения лучших спортсменов  по итогам года</t>
  </si>
  <si>
    <t>Спорт высших достижений</t>
  </si>
  <si>
    <t>0420200000</t>
  </si>
  <si>
    <t xml:space="preserve">Задача 2. Реализация муниципального проекта "Спорт-норма жизни". </t>
  </si>
  <si>
    <t>04202S0480</t>
  </si>
  <si>
    <t xml:space="preserve">Обеспечение уровня финансирования физкультурно-спортивных организаций и учреждений дополнительного образования,
осуществляющих спортивную подготовку  за счет средств местного бюджета
</t>
  </si>
  <si>
    <t>0420210480</t>
  </si>
  <si>
    <t>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</si>
  <si>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Средства массовой информации</t>
  </si>
  <si>
    <t>Другие вопросы в области средств массовой информации</t>
  </si>
  <si>
    <t>0510200000</t>
  </si>
  <si>
    <t>Задача 2 "Информирование населения о деятельности  органов местного самоуправления и основных направлениях социально-экономического развития Конаковского муниципального округа через электронные и печатные средства массовой информации"</t>
  </si>
  <si>
    <t>05102S0320</t>
  </si>
  <si>
    <t>Реализация расходных обязательств  по поддержке редакций газет за счет средств местного бюджета</t>
  </si>
  <si>
    <t xml:space="preserve">Субсидии (гранты в форме субсидий), не подлежащие казначейскому сопровождению
</t>
  </si>
  <si>
    <t>0510220020</t>
  </si>
  <si>
    <t>Размещение в  средствах массовой информации материалов, освещающих деятельность Администрации Конаковского муниципального округа</t>
  </si>
  <si>
    <t>0510210320</t>
  </si>
  <si>
    <t>Реализация расходных обязательств по поддержке редакций газет за счет средств областного бюджета</t>
  </si>
  <si>
    <t>Дума Конаковского муниципального округа</t>
  </si>
  <si>
    <t>9990020100</t>
  </si>
  <si>
    <t>Центральный аппарат представительных органов местного самоуправления Конаковского муниципального округа</t>
  </si>
  <si>
    <t>9990020110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</si>
  <si>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основе.</t>
  </si>
  <si>
    <t>9990020140</t>
  </si>
  <si>
    <t>Обеспечение деятельности работников представительных органов муниципального округа, не являющихся муниципальными служащими</t>
  </si>
  <si>
    <t>Комитет по управлению имуществом и земельным отношениям Администрации Конаковского муниципального округа</t>
  </si>
  <si>
    <t>1110120020</t>
  </si>
  <si>
    <t>Средства на уплату взносов на капитальный ремонт общего имущества в многоквартирных домах, муниципального нежилого фонда</t>
  </si>
  <si>
    <t>1110200000</t>
  </si>
  <si>
    <t>Задача  2 «Повышение эффективности использования муниципального имущества»</t>
  </si>
  <si>
    <t>1110220010</t>
  </si>
  <si>
    <t>Расходы на определение рыночной стоимости имущества</t>
  </si>
  <si>
    <t>1190000000</t>
  </si>
  <si>
    <t>1190100000</t>
  </si>
  <si>
    <t>Задача 1. «Обеспечение деятельности Главного администратора  (администратора) муниципальной  программы»</t>
  </si>
  <si>
    <t>1190120010</t>
  </si>
  <si>
    <t>1190120020</t>
  </si>
  <si>
    <t>Сельское хозяйство и рыболовство</t>
  </si>
  <si>
    <t>1120300000</t>
  </si>
  <si>
    <t>Задача  3  «Эффективное вовлечение в оборот земель сельскохозяйственного назначения Конаковского муниципального округа»</t>
  </si>
  <si>
    <t>11203L5990</t>
  </si>
  <si>
    <t>Проведение кадастровых работ в отношении земельных участков из состава земель сельскохозяйственного назначения</t>
  </si>
  <si>
    <t>1120120010</t>
  </si>
  <si>
    <t>Формирование земельных участков для предоставления гражданам, имеющим трех и более детей</t>
  </si>
  <si>
    <t>1120120020</t>
  </si>
  <si>
    <t>Расходы на осуществление работ по образованию земельных участков</t>
  </si>
  <si>
    <t>1120200000</t>
  </si>
  <si>
    <t>Задача 2. «Проведение комплексных кадастровых работ на территории Конаковского муниципального округа»</t>
  </si>
  <si>
    <t>11202L5110</t>
  </si>
  <si>
    <t>Проведение комплексных кадастровых работ</t>
  </si>
  <si>
    <t>Управление финансов Администрации Конаковского муниципального округа</t>
  </si>
  <si>
    <t>0890120030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</si>
  <si>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</si>
  <si>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</si>
  <si>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9940000000</t>
  </si>
  <si>
    <t>Отдельные мероприятия не включенные в муниципальные программы за счет средств местного бюджета</t>
  </si>
  <si>
    <t>9940020020</t>
  </si>
  <si>
    <t>Процентные платежи по долговым обязательствам муниципального округа</t>
  </si>
  <si>
    <t>700</t>
  </si>
  <si>
    <t xml:space="preserve">Обслуживание  государственного (муниципального) долга </t>
  </si>
  <si>
    <t>Обслуживание муниципального долга</t>
  </si>
  <si>
    <t>Управление образования Администрации Конаковского муниципального округа</t>
  </si>
  <si>
    <t>Дошкольное образование</t>
  </si>
  <si>
    <t>0110000000</t>
  </si>
  <si>
    <t>Подпрограмма 1 "Развитие дошкольного образования"</t>
  </si>
  <si>
    <t>0110100000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</si>
  <si>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</si>
  <si>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0110120010</t>
  </si>
  <si>
    <t>Обеспечение деятельности дошкольных образовательных учреждений</t>
  </si>
  <si>
    <t>0110120020</t>
  </si>
  <si>
    <t>Организация питания детей в дошкольных образовательных учреждениях</t>
  </si>
  <si>
    <t>0110120030</t>
  </si>
  <si>
    <t>Уплата штрафов и иных сумм принудительного изъятия дошкольных образовательных учреждений</t>
  </si>
  <si>
    <t>0110120040</t>
  </si>
  <si>
    <t>Обеспечение антитеррористической защищенности образовательных учреждений</t>
  </si>
  <si>
    <t>0110200000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</si>
  <si>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</si>
  <si>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0110210740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</si>
  <si>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</si>
  <si>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0110300000</t>
  </si>
  <si>
    <t>Задача 3 "Укрепление материально-технической базы образовательных учреждений, реализующих основную общеобразовательную программу дошкольного образования"</t>
  </si>
  <si>
    <t>0110320010</t>
  </si>
  <si>
    <t>Проведение ремонтных работ и противопожарных мероприятий в муниципальных дошкольных образовательных учреждениях</t>
  </si>
  <si>
    <t>0110320020</t>
  </si>
  <si>
    <t>Проведение муниципального конкурса "Лучший участок детского сада"</t>
  </si>
  <si>
    <t>01103S1350</t>
  </si>
  <si>
    <t xml:space="preserve"> Оснащение муниципальных дошкольных образовательных  организаций уличными игровыми комплексами </t>
  </si>
  <si>
    <t>0110311350</t>
  </si>
  <si>
    <t>Оснащение муниципальных дошкольных образовательных организаций уличными игровыми комплексами за счет средств областного бюджета</t>
  </si>
  <si>
    <t>0110311040</t>
  </si>
  <si>
    <t>Укрепление материально-технической базы муниципальных дошкольных образовательных организаций за счет средств областного бюджета</t>
  </si>
  <si>
    <t>01103S1040</t>
  </si>
  <si>
    <t>Укрепление материально-технической базы муниципальных дошкольных образовательных организаций</t>
  </si>
  <si>
    <t>0120110750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</si>
  <si>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бюджетных общеобразовательных учреждениях</t>
  </si>
  <si>
    <t>0120120020</t>
  </si>
  <si>
    <t>Обеспечение деятельности общеобразовательных учреждений</t>
  </si>
  <si>
    <t>0120120030</t>
  </si>
  <si>
    <t>Проведение ремонтных работ и противопожарных мероприятий в образовательных учреждениях</t>
  </si>
  <si>
    <t>0120120040</t>
  </si>
  <si>
    <t>0120120050</t>
  </si>
  <si>
    <t>Уплата штрафов и иных сумм принудительного изъятия образовательных учреждений</t>
  </si>
  <si>
    <t>01201R3031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</si>
  <si>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</si>
  <si>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0120118001</t>
  </si>
  <si>
    <t>Реализация проектов в рамках поддержки школьных инициатив Тверской области (Реализация проекта «Школьная теплица» в МБОУ СОШ пос.Радченко)</t>
  </si>
  <si>
    <t>0120118002</t>
  </si>
  <si>
    <t>Реализация проектов в рамках поддержки школьных инициатив Тверской области (Реализация проекта «Школьный музей. Перезагрузка» в МБОУ СОШ Козлово)</t>
  </si>
  <si>
    <t>0120118003</t>
  </si>
  <si>
    <t>Реализация проектов в рамках поддержки школьных инициатив Тверской области (Реализация проекта «Дорогой героев» в МБОУ СОШ №1 п.Редкино)</t>
  </si>
  <si>
    <t>0120200000</t>
  </si>
  <si>
    <t>Задача 2 "Реализация механизмов, обеспечивающих равный доступ к качественному общему образованию"</t>
  </si>
  <si>
    <t>0120210250</t>
  </si>
  <si>
    <t>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</si>
  <si>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01202S0250</t>
  </si>
  <si>
    <t xml:space="preserve">Организация подвоза учащихся школ, проживающих в сельской местности, к месту обучения и обратно </t>
  </si>
  <si>
    <t>0120400000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</si>
  <si>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</si>
  <si>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01204L3041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</si>
  <si>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</si>
  <si>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0120420020</t>
  </si>
  <si>
    <t>Организация обеспечения питанием учащихся в группах продленного дня и детей с ОВЗ</t>
  </si>
  <si>
    <t>0120420030</t>
  </si>
  <si>
    <t>Организация обеспечения питанием детей в дошкольных группах общеобразовательных учреждений</t>
  </si>
  <si>
    <t>0120420040</t>
  </si>
  <si>
    <t>Обеспечение бесплатным питанием обучающихся с ОВЗ, получающих образование на дому</t>
  </si>
  <si>
    <t>0120420050</t>
  </si>
  <si>
    <t>Обеспечение бесплатным питанием обучающихся, являющихся детьми военнослужащих- участников СВО</t>
  </si>
  <si>
    <t>0120500000</t>
  </si>
  <si>
    <t>Задача 5 "Участие обучающихся общеобразовательных организаций в социально-значимых региональных проектах"</t>
  </si>
  <si>
    <t>0120511080</t>
  </si>
  <si>
    <t>Расходы на организацию участия детей и подростков в социально значимых региональных проектах</t>
  </si>
  <si>
    <t>01205S1080</t>
  </si>
  <si>
    <t>Расходы на организацию участия детей и подростков в социально значимых региональных проектах за счет средств бюджета Конаковского муниципального округа</t>
  </si>
  <si>
    <t>0120600000</t>
  </si>
  <si>
    <t>Задача 6 "Патриотическое  воспитание детей и подростков"</t>
  </si>
  <si>
    <t>012EВ51790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</si>
  <si>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</si>
  <si>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0120700000</t>
  </si>
  <si>
    <t>Задача 7 "Приобретение и установка плоскостных спортивных сооружений и оборудования на плоскостные спортивные сооружения на территории Тверской области"</t>
  </si>
  <si>
    <t>012P510400</t>
  </si>
  <si>
    <t>Приобретение и установка плоскостных спортивных сооружений и оборудования на плоскостные спортивные сооружения на территории Тверской области</t>
  </si>
  <si>
    <t>05103S9001</t>
  </si>
  <si>
    <t>Реализация программ поддержки местных инициатив в Конаковском муниципальном округе (Спортивная площадка в МБОУ СОШ №1 п.Редкино)</t>
  </si>
  <si>
    <t>0510319001</t>
  </si>
  <si>
    <t xml:space="preserve"> Реализация программ поддержки местных инициатив в Тверской области (Спортивная площадка в МБОУ СОШ №1 п.Редкино)</t>
  </si>
  <si>
    <t>0510319301</t>
  </si>
  <si>
    <t xml:space="preserve"> 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(Спортивная площадка в МБОУ СОШ №1 п.Редкино)</t>
  </si>
  <si>
    <t>05103S9003</t>
  </si>
  <si>
    <t xml:space="preserve"> Реализация программ поддержки местных инициатив в Конаковском муниципальном округе (Спортивная площадка в МБОУ СОШ №2 п.Редкино)</t>
  </si>
  <si>
    <t>0510319003</t>
  </si>
  <si>
    <t xml:space="preserve">  Реализация программ поддержки местных инициатив в Тверской области (Спортивная площадка в МБОУ СОШ №2 п.Редкино)</t>
  </si>
  <si>
    <t>0510319303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</si>
  <si>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(Спортивная площадка в МБОУ СОШ №2 п.Редкино)</t>
  </si>
  <si>
    <t>Дополнительное образование детей</t>
  </si>
  <si>
    <t>0130120010</t>
  </si>
  <si>
    <t>Обеспечение деятельности учреждений дополнительного образования</t>
  </si>
  <si>
    <t>0130120020</t>
  </si>
  <si>
    <t>Проведение ремонтных работ и противопожарных мероприятий в учреждениях дополнительного образования</t>
  </si>
  <si>
    <t>0130120060</t>
  </si>
  <si>
    <t>Организация и участие в мероприятиях учреждений дополнительного образования</t>
  </si>
  <si>
    <t xml:space="preserve">0130120070
</t>
  </si>
  <si>
    <t>Обеспечение функционирования модели персонифицированного финансирования дополнительного образования детей</t>
  </si>
  <si>
    <t xml:space="preserve">0130120080
</t>
  </si>
  <si>
    <t>0130200000</t>
  </si>
  <si>
    <t>Задача 2 "Формирование системы непрерывного вариативного дополнительного образования детей"</t>
  </si>
  <si>
    <t>0130220010</t>
  </si>
  <si>
    <t>Развитие Всероссийского физкультурно- спортивного комплекса  "Готов к труду и обороне" на территории Конаковского муниципального округа</t>
  </si>
  <si>
    <t>05103S9002</t>
  </si>
  <si>
    <t>Реализация программ поддержки местных инициатив в Конаковском муниципальном округе (Приобретение музыкального оборудования (цифровое пианино, классическая гитара, балалайка- 3 шт., пианино акустическое -4 шт., домра – 7 шт.) для МБУ ДО Детская Хоровая школа мальчиков и юношей г.Конаково)</t>
  </si>
  <si>
    <t>0510319002</t>
  </si>
  <si>
    <t xml:space="preserve"> Реализация программ поддержки местных инициатив в Тверской области (Приобретение музыкального оборудования (цифровое пианино, классическая гитара, балалайка- 3 шт., пианино акустическое -4 шт., домра – 7 шт.) для МБУ ДО Детская Хоровая школа мальчиков и юношей г.Конаково)</t>
  </si>
  <si>
    <t>0510319302</t>
  </si>
  <si>
    <t xml:space="preserve"> 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(Приобретение музыкального оборудования (цифровое пианино, классическая гитара, балалайка- 3 шт., пианино акустическое -4 шт., домра – 7 шт.) для МБУ ДО Детская Хоровая школа мальчиков и юношей г.Конаково)</t>
  </si>
  <si>
    <t>Иные расходы в целях реализации программ поддержки местных инициатив в Конаковском муниципальном округе (Приобретение музыкального оборудования (цифровое пианино, классическая гитара, балалайка - 3шт., пианино акустическое - 4 шт., домра - 7 шт.) для МБУ ДО Хоровая школа мальчиков и юношей г.Конаково)</t>
  </si>
  <si>
    <t>0140000000</t>
  </si>
  <si>
    <t xml:space="preserve">Подпрограмма 4 "Профессиональная подготовка, переподготовка и повышение квалификации" </t>
  </si>
  <si>
    <t>0140100000</t>
  </si>
  <si>
    <t>Задача 1 "Повышение квалификации педагогических работников образовательных учреждений"</t>
  </si>
  <si>
    <t>0140120010</t>
  </si>
  <si>
    <t>Обеспечение профессиональной подготовки, переподготовки и повышение квалификации</t>
  </si>
  <si>
    <t>Молодежная политика</t>
  </si>
  <si>
    <t>0150000000</t>
  </si>
  <si>
    <t>Подпрограмма 5 "Создание условий для развития системы отдыха и оздоровления детей"</t>
  </si>
  <si>
    <t>0150200000</t>
  </si>
  <si>
    <t>Задача2 "Создание временных рабочих мест и других форм трудовой занятости в свободное от учебы время для подростков в возрасте от 14 до 18 лет"</t>
  </si>
  <si>
    <t>0150220010</t>
  </si>
  <si>
    <t>0150100000</t>
  </si>
  <si>
    <t>Задача 1 "Организация отдыха детей в каникулярное время в образовательных учреждениях различных видов и типов"</t>
  </si>
  <si>
    <t>0150120010</t>
  </si>
  <si>
    <t>Прочие расходы на организацию отдыха детей в каникулярное время</t>
  </si>
  <si>
    <t>0150110240</t>
  </si>
  <si>
    <t>Организация отдыха детей в каникулярное время за счет средств областного бюджета</t>
  </si>
  <si>
    <t>01501S0240</t>
  </si>
  <si>
    <t>Проведение кампании по организации отдыха  детей</t>
  </si>
  <si>
    <t>0190000000</t>
  </si>
  <si>
    <t xml:space="preserve">Обеспечивающая подпрограмма </t>
  </si>
  <si>
    <t>0190100000</t>
  </si>
  <si>
    <t xml:space="preserve">Задача 1 "Руководство и управление в сфере установленных функций" </t>
  </si>
  <si>
    <t>0190120010</t>
  </si>
  <si>
    <t>0190120020</t>
  </si>
  <si>
    <t>0190120030</t>
  </si>
  <si>
    <t>Расходы, связанные с проведением мероприятий и прочие расходы</t>
  </si>
  <si>
    <t>0190120040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</si>
  <si>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</si>
  <si>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Пособия, компенсации и иные социальные выплаты гражданам, кроме публичных нормативных  обязательств.</t>
  </si>
  <si>
    <t>0110210500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</si>
  <si>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</si>
  <si>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Приобретение товаров, работ, услуг в пользу граждан в целях их социального обеспечения </t>
  </si>
  <si>
    <t>0420120010</t>
  </si>
  <si>
    <t>Участие спортсменов УДО в  спортивно-массовых мероприятиях, соревнованиях, открытых, традиционных и всероссийских турнирах</t>
  </si>
  <si>
    <t>0130120050</t>
  </si>
  <si>
    <t xml:space="preserve">Реализация программы спортивной подготовки в учреждениях дополнительного образования Конаковского муниципального округа </t>
  </si>
  <si>
    <t>Задача 2 "Реализация муниципального проекта "Спорт-норма жизни"</t>
  </si>
  <si>
    <t>МКУ КРК Конаковского района</t>
  </si>
  <si>
    <t>9990020120</t>
  </si>
  <si>
    <t xml:space="preserve">Обеспечение деятельности  органов финансового (финансово-бюджетного) надзора </t>
  </si>
  <si>
    <t>9990020130</t>
  </si>
  <si>
    <t>Обеспечение деятельности руководителя  и  заместителя органов финансового (финансово-бюджетного) надзора</t>
  </si>
  <si>
    <t>Управление территориями Конаковского муниципального округа Тверской области</t>
  </si>
  <si>
    <t>Управление культуры Администрации Конаковского муниципального округа</t>
  </si>
  <si>
    <t>Управление жилищно-коммунального хозяйства Конаковского муниципального округа Тверской области</t>
  </si>
  <si>
    <t>1090120030</t>
  </si>
  <si>
    <t>Пособия,компенсации и иные социальные выплаты
гражданам, кроме публичных
нормативных обязательств</t>
  </si>
  <si>
    <t>ИТОГО</t>
  </si>
  <si>
    <t>Иные расходы в целях реализации программ поддержки местных инициатив в Конаковском муниципальном округе (Спортивная площадка в МБОУ СОШ №1 п.Редкино)</t>
  </si>
  <si>
    <t>0510329001</t>
  </si>
  <si>
    <t>0510329003</t>
  </si>
  <si>
    <t>Иные расходы в целях реализации программ поддержки местных инициатив в Конаковском муниципальном округе (Спортивная площадка в МБОУ СОШ №2 п.Редкино)</t>
  </si>
  <si>
    <t>1010220180</t>
  </si>
  <si>
    <t>Расходы на укрепление материально-технической базы муниципальных общеобразовательных организаций за счет средств бюджета Конаковского муниципального округа</t>
  </si>
  <si>
    <t>01201S0440</t>
  </si>
  <si>
    <t>Прочие расходы в целях реализации программ поддержки местных инициатив в Конаковском муниципальном округе</t>
  </si>
  <si>
    <t>0510320130</t>
  </si>
  <si>
    <t>0210220090</t>
  </si>
  <si>
    <t>0510329002</t>
  </si>
  <si>
    <t xml:space="preserve"> Расходы на реализацию мероприятий по обращениям, поступающим к депутатам Законодательного Собрания Тверской области</t>
  </si>
  <si>
    <t>0120110920</t>
  </si>
  <si>
    <t>0130110920</t>
  </si>
  <si>
    <t>0120111460</t>
  </si>
  <si>
    <t xml:space="preserve">    Расходы на укрепление материально-технической базы муниципальных образовательных организаций в целях осуществления мероприятий по работе с детьми и молодежью, в том числе гражданско-патриотическому воспитанию</t>
  </si>
  <si>
    <t xml:space="preserve">    Расходы на укрепление материально-технической базы муниципальных общеобразовательных организаций за счет средств областного бюджета</t>
  </si>
  <si>
    <t>0120110440</t>
  </si>
  <si>
    <t>0210210920</t>
  </si>
  <si>
    <t>1010220170</t>
  </si>
  <si>
    <t xml:space="preserve">       Проведение работ по восстановлению воинских захоронений</t>
  </si>
  <si>
    <t>0610110280</t>
  </si>
  <si>
    <t>Субсидия Муниципальному унитарному предприятию "КХ Изоплит" в целях погашения задолженности за энергоресурсы по основной деятельности</t>
  </si>
  <si>
    <t>Субсидия Муниципальному унитарному предприятию "Завидово" в целях финансового обеспечения части затрат в связи с оказанием услуг по теплоснабжению, водоснабжению и водопотреблению</t>
  </si>
  <si>
    <t>1</t>
  </si>
  <si>
    <t>2</t>
  </si>
  <si>
    <t xml:space="preserve">Функционирование законодательных  (представительных) органов государственной власти и представительных органов муниципальных образований </t>
  </si>
  <si>
    <t xml:space="preserve">Культура, кинематография </t>
  </si>
  <si>
    <t xml:space="preserve">Физическая культура </t>
  </si>
  <si>
    <t xml:space="preserve">                                                Приложение 6</t>
  </si>
  <si>
    <t>ГРБС</t>
  </si>
  <si>
    <t>МУНИЦИПАЛЬНЫЕ ПРОГРАММЫ</t>
  </si>
  <si>
    <t>Управление образования  Администрации Конаковского муниципального округа</t>
  </si>
  <si>
    <t>МП «Развитие отрасли «Культура»  Конаковского муниципального округа Тверской области" на 2024-2028 годы</t>
  </si>
  <si>
    <t>601</t>
  </si>
  <si>
    <t>675</t>
  </si>
  <si>
    <t>МП "Муниципальное управление Конаковского муниципального округа Тверской области" на 2024-2028</t>
  </si>
  <si>
    <t>Приобретение  здания Дома Культуры  расположенного по адресу : Тверская область, Конаковский район ,с Селихово ,ул.Новая , д.13</t>
  </si>
  <si>
    <t>0110111390</t>
  </si>
  <si>
    <t>Осуществление единовременной выплаты к началу учебного года работникам муниципальных образовательных учреждений</t>
  </si>
  <si>
    <t>01101S1390</t>
  </si>
  <si>
    <t>Осуществление единовременной выплаты к началу учебного года работникам муниципальных образовательных учреждений за счет средств местного бюджета</t>
  </si>
  <si>
    <t>0120111390</t>
  </si>
  <si>
    <t>01201S1390</t>
  </si>
  <si>
    <t>0130111390</t>
  </si>
  <si>
    <t>01301S1390</t>
  </si>
  <si>
    <t>9940020030</t>
  </si>
  <si>
    <t>Иные расходы, не включенные в муниципальные программы</t>
  </si>
  <si>
    <t>Задача 4 "Реализация местных инициатив жителей Конаковского муниципального округа"</t>
  </si>
  <si>
    <t>1210400000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</si>
  <si>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5 контейнеров в деревне Отроковичи Конаковского муниципального округа Тверской области)</t>
  </si>
  <si>
    <t>1210429005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</si>
  <si>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5 контейнеров в деревне Заполок Конаковского муниципального округа Тверской области)</t>
  </si>
  <si>
    <t>1210429006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</si>
  <si>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2 контейнера в деревне Алексино Конаковского муниципального округа Тверской области)</t>
  </si>
  <si>
    <t>1210429007</t>
  </si>
  <si>
    <t>1210429008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</si>
  <si>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2 контейнера в деревне Мыслятино Конаковского муниципального округа Тверской области)</t>
  </si>
  <si>
    <t>1210429009</t>
  </si>
  <si>
    <t>1210429010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</si>
  <si>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3 контейнера в поселке 1- Мая, ул.Набережная Конаковского муниципального округа Тверской области)</t>
  </si>
  <si>
    <t>1210429011</t>
  </si>
  <si>
    <t>1210429012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</si>
  <si>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4 контейнера в деревне Синцово, в р-не дома 2 Конаковского муниципального округа Тверской области)</t>
  </si>
  <si>
    <t>1210429013</t>
  </si>
  <si>
    <t>1210429014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</si>
  <si>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5 контейнеров в деревне Курьяново Конаковского муниципального округа Тверской области)</t>
  </si>
  <si>
    <t>1210429015</t>
  </si>
  <si>
    <t>1210429016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</si>
  <si>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5 контейнеров в деревне Павельцево Конаковского муниципального округа Тверской области)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</si>
  <si>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5 контейнеров в деревне Дорино Конаковского муниципального округа Тверской области)</t>
  </si>
  <si>
    <t>1210429017</t>
  </si>
  <si>
    <t>1210429018</t>
  </si>
  <si>
    <t>1210429019</t>
  </si>
  <si>
    <t>1210429020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</si>
  <si>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4 контейнера в деревне Высоково Конаковского муниципального округа Тверской области)</t>
  </si>
  <si>
    <t>1210429021</t>
  </si>
  <si>
    <t>1210429022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</si>
  <si>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4 контейнера в деревне Ручьи Конаковского муниципального округа Тверской области)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</si>
  <si>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4 контейнера в деревне Сынково Конаковского муниципального округа Тверской области)</t>
  </si>
  <si>
    <t>1210429023</t>
  </si>
  <si>
    <t>Обеспечение антитеррористической защищенности в учреждениях культуры</t>
  </si>
  <si>
    <t>0210220110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</si>
  <si>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2 контейнера в деревне Говорово и деревне Михалиха Конаковского муниципального округа Тверской области)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</si>
  <si>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2 контейнера в поселке 1-е Мая, ул.Нечаева, в районе д.22 Конаковского муниципального округа Тверской области)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</si>
  <si>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3 контейнера в деревне Поповское, ул.Строителей Конаковского муниципального округа Тверской области)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</si>
  <si>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4 контейнера в деревне Синцово, в р-не дома 100 Конаковского муниципального округа Тверской области)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</si>
  <si>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3 контейнера в деревне Старое Мелково, ул.Заречная, в районе дома №37а Конаковского муниципального округа Тверской области)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</si>
  <si>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2 контейнера в деревне Харитоново, в районе д.16 Конаковского муниципального округа Тверской области)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</si>
  <si>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3 контейнера в пгт.Радченко, ул.Сосновая, в районе дома №9 Конаковского муниципального округа Тверской области)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</si>
  <si>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образовательных организациях. </t>
  </si>
  <si>
    <t>01206R0501</t>
  </si>
  <si>
    <t>Проведение ремонтных работ и противопожарных мероприятий в библиотеках</t>
  </si>
  <si>
    <t>0210120040</t>
  </si>
  <si>
    <t>№ п\п</t>
  </si>
  <si>
    <t>Наименование публичного нормативного обязательства</t>
  </si>
  <si>
    <t>ЦСР</t>
  </si>
  <si>
    <t>Реквизиты нормативно-правового акта</t>
  </si>
  <si>
    <t>"Положение о порядке назначения и выплаты пенсии за выслугу лет к страховой пенсии по старости (инвалидности) муниципальным служащим Конаковского муниципального округа Тверской области"</t>
  </si>
  <si>
    <t>Решение Думы Конаковского муниципального округа</t>
  </si>
  <si>
    <t xml:space="preserve">Об утверждении Положения "О присвоении 
звания «Почетный гражданин Конаковского муниципального округа» 
</t>
  </si>
  <si>
    <t>Закон Тверской области</t>
  </si>
  <si>
    <t>132-ЗО</t>
  </si>
  <si>
    <t xml:space="preserve"> О наделении органов местного самоуправления муниципальных образований Тверской области отдельными государственными полномочиями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</si>
  <si>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 xml:space="preserve"> Решение Думы Конаковского муниципального округа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</si>
  <si>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</si>
  <si>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9950000000</t>
  </si>
  <si>
    <t>9950055492</t>
  </si>
  <si>
    <t>129</t>
  </si>
  <si>
    <t>Расходы на поощрение за достижение показателей деятельности органов исполнительной власти Тверской области (на поощрение муниципальных управленческих команд)</t>
  </si>
  <si>
    <t>Расходы на отдельные мероприятия за счет целевых межбюджетных трансфертов</t>
  </si>
  <si>
    <t xml:space="preserve">                                                Приложение 3</t>
  </si>
  <si>
    <t xml:space="preserve">                                 к решению Думы Конаковского </t>
  </si>
  <si>
    <t xml:space="preserve">Распределение бюджетных ассигнований   бюджета Конаковского  округа по разделам и подразделам классификации расходов бюджетов за 2024 год </t>
  </si>
  <si>
    <t xml:space="preserve">Утверждено </t>
  </si>
  <si>
    <t>Кассовое исполнение</t>
  </si>
  <si>
    <t xml:space="preserve">Ведомственная структура расходов  бюджета Конаковского  округа  по главным распорядителям бюджетных средств,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за 2024 год </t>
  </si>
  <si>
    <t xml:space="preserve">Распределение бюджетных ассигнований  бюджета Конаковского округа по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 за 2024 год </t>
  </si>
  <si>
    <t xml:space="preserve">                                                Приложение 4</t>
  </si>
  <si>
    <t xml:space="preserve">                                                Приложение 5</t>
  </si>
  <si>
    <t xml:space="preserve">Объем бюджетных ассигнований  на финансовое обеспечение реализации  муниципальных программ и не программных направлений деятельности в разрезе главных распорядителей бюджетных средств за 2024 год </t>
  </si>
  <si>
    <t xml:space="preserve">                                                Приложение 7</t>
  </si>
  <si>
    <t>Общий объем бюджетных ассигнований, направляемых на  исполнение публичных нормативных обязательств за 2024 год</t>
  </si>
  <si>
    <t>"Об утверждении отчета об исполнении бюджета</t>
  </si>
  <si>
    <t>Конаковского муниципального округа за 2024 год"</t>
  </si>
  <si>
    <t xml:space="preserve"> МП "Комплексное  развитие систем коммунальной инфраструктуры Конаковского муниципального округа Тверской области" на 2024-2028 годы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</si>
  <si>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</t>
  </si>
  <si>
    <t xml:space="preserve">муниципального округа от 28.05.2025  №265    </t>
  </si>
</sst>
</file>

<file path=xl/styles.xml><?xml version="1.0" encoding="utf-8"?>
<styleSheet xmlns="http://schemas.openxmlformats.org/spreadsheetml/2006/main">
  <numFmts count="6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#,##0.000"/>
    <numFmt numFmtId="165" formatCode="#,##0.000\ _₽"/>
    <numFmt numFmtId="166" formatCode="0.000"/>
    <numFmt numFmtId="167" formatCode="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1"/>
    </font>
    <font>
      <b/>
      <sz val="9"/>
      <color rgb="FFFF0000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rgb="FF000000"/>
      <name val="Arial"/>
      <family val="2"/>
      <charset val="204"/>
    </font>
    <font>
      <b/>
      <i/>
      <sz val="9"/>
      <name val="Times New Roman"/>
      <family val="1"/>
      <charset val="204"/>
    </font>
    <font>
      <sz val="10"/>
      <name val="Arial Cyr"/>
      <charset val="204"/>
    </font>
    <font>
      <sz val="9"/>
      <name val="Arial Cyr"/>
      <charset val="204"/>
    </font>
    <font>
      <b/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1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3" fillId="0" borderId="0" applyFill="0" applyBorder="0" applyProtection="0">
      <alignment vertical="top"/>
    </xf>
    <xf numFmtId="0" fontId="8" fillId="0" borderId="0">
      <alignment vertical="top" wrapText="1"/>
    </xf>
    <xf numFmtId="0" fontId="14" fillId="0" borderId="0"/>
  </cellStyleXfs>
  <cellXfs count="273">
    <xf numFmtId="0" fontId="0" fillId="0" borderId="0" xfId="0"/>
    <xf numFmtId="0" fontId="2" fillId="2" borderId="0" xfId="0" applyNumberFormat="1" applyFont="1" applyFill="1" applyBorder="1" applyAlignment="1" applyProtection="1">
      <alignment horizontal="center" vertical="top"/>
    </xf>
    <xf numFmtId="0" fontId="2" fillId="2" borderId="0" xfId="0" applyFont="1" applyFill="1" applyAlignment="1">
      <alignment horizontal="center" vertical="top"/>
    </xf>
    <xf numFmtId="0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 applyProtection="1">
      <alignment horizontal="center" vertical="top"/>
    </xf>
    <xf numFmtId="49" fontId="2" fillId="2" borderId="1" xfId="0" applyNumberFormat="1" applyFont="1" applyFill="1" applyBorder="1" applyAlignment="1" applyProtection="1">
      <alignment horizontal="center" vertical="top"/>
    </xf>
    <xf numFmtId="0" fontId="2" fillId="2" borderId="2" xfId="0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5" fillId="2" borderId="1" xfId="0" applyNumberFormat="1" applyFont="1" applyFill="1" applyBorder="1" applyAlignment="1" applyProtection="1">
      <alignment horizontal="center" vertical="top"/>
    </xf>
    <xf numFmtId="0" fontId="5" fillId="2" borderId="1" xfId="0" applyNumberFormat="1" applyFont="1" applyFill="1" applyBorder="1" applyAlignment="1" applyProtection="1">
      <alignment horizontal="center" vertical="top" wrapText="1"/>
    </xf>
    <xf numFmtId="165" fontId="5" fillId="2" borderId="1" xfId="0" applyNumberFormat="1" applyFont="1" applyFill="1" applyBorder="1" applyAlignment="1" applyProtection="1">
      <alignment horizontal="center" vertical="top"/>
    </xf>
    <xf numFmtId="49" fontId="6" fillId="2" borderId="1" xfId="0" applyNumberFormat="1" applyFont="1" applyFill="1" applyBorder="1" applyAlignment="1" applyProtection="1">
      <alignment horizontal="center" vertical="top"/>
    </xf>
    <xf numFmtId="49" fontId="7" fillId="2" borderId="1" xfId="0" applyNumberFormat="1" applyFont="1" applyFill="1" applyBorder="1" applyAlignment="1" applyProtection="1">
      <alignment horizontal="center" vertical="top"/>
    </xf>
    <xf numFmtId="0" fontId="6" fillId="2" borderId="1" xfId="0" applyNumberFormat="1" applyFont="1" applyFill="1" applyBorder="1" applyAlignment="1" applyProtection="1">
      <alignment horizontal="center" vertical="top" wrapText="1"/>
    </xf>
    <xf numFmtId="165" fontId="6" fillId="2" borderId="1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horizontal="center" vertical="top" wrapText="1"/>
    </xf>
    <xf numFmtId="165" fontId="7" fillId="2" borderId="1" xfId="0" applyNumberFormat="1" applyFont="1" applyFill="1" applyBorder="1" applyAlignment="1" applyProtection="1">
      <alignment horizontal="center" vertical="top"/>
    </xf>
    <xf numFmtId="165" fontId="2" fillId="2" borderId="1" xfId="0" applyNumberFormat="1" applyFont="1" applyFill="1" applyBorder="1" applyAlignment="1" applyProtection="1">
      <alignment horizontal="center" vertical="top"/>
    </xf>
    <xf numFmtId="49" fontId="2" fillId="2" borderId="0" xfId="0" applyNumberFormat="1" applyFont="1" applyFill="1" applyAlignment="1">
      <alignment horizontal="center" vertical="top"/>
    </xf>
    <xf numFmtId="0" fontId="2" fillId="2" borderId="1" xfId="3" applyNumberFormat="1" applyFont="1" applyFill="1" applyBorder="1" applyAlignment="1" applyProtection="1">
      <alignment horizontal="center" vertical="top" wrapText="1"/>
    </xf>
    <xf numFmtId="0" fontId="2" fillId="2" borderId="1" xfId="4" applyNumberFormat="1" applyFont="1" applyFill="1" applyBorder="1" applyAlignment="1">
      <alignment horizontal="center" vertical="top" wrapText="1"/>
    </xf>
    <xf numFmtId="0" fontId="2" fillId="2" borderId="1" xfId="2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5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 applyProtection="1">
      <alignment horizontal="center" vertical="top"/>
    </xf>
    <xf numFmtId="0" fontId="6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vertical="top"/>
    </xf>
    <xf numFmtId="0" fontId="2" fillId="2" borderId="0" xfId="0" applyFont="1" applyFill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 applyProtection="1">
      <alignment horizontal="center" vertical="top" wrapText="1"/>
    </xf>
    <xf numFmtId="164" fontId="2" fillId="2" borderId="1" xfId="0" applyNumberFormat="1" applyFont="1" applyFill="1" applyBorder="1" applyAlignment="1" applyProtection="1">
      <alignment horizontal="center" vertical="top"/>
    </xf>
    <xf numFmtId="166" fontId="2" fillId="2" borderId="1" xfId="0" applyNumberFormat="1" applyFont="1" applyFill="1" applyBorder="1" applyAlignment="1" applyProtection="1">
      <alignment horizontal="center" vertical="top"/>
    </xf>
    <xf numFmtId="0" fontId="2" fillId="2" borderId="0" xfId="0" applyNumberFormat="1" applyFont="1" applyFill="1" applyBorder="1" applyAlignment="1" applyProtection="1">
      <alignment horizontal="center" vertical="top" wrapText="1"/>
    </xf>
    <xf numFmtId="49" fontId="9" fillId="2" borderId="5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 applyProtection="1">
      <alignment horizontal="center" vertical="top"/>
    </xf>
    <xf numFmtId="164" fontId="2" fillId="2" borderId="4" xfId="0" applyNumberFormat="1" applyFont="1" applyFill="1" applyBorder="1" applyAlignment="1" applyProtection="1">
      <alignment horizontal="center" vertical="top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8" xfId="0" applyNumberFormat="1" applyFont="1" applyFill="1" applyBorder="1" applyAlignment="1" applyProtection="1">
      <alignment horizontal="center" vertical="top"/>
    </xf>
    <xf numFmtId="49" fontId="11" fillId="2" borderId="7" xfId="0" applyNumberFormat="1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>
      <alignment horizontal="center" vertical="top" wrapText="1"/>
    </xf>
    <xf numFmtId="0" fontId="6" fillId="2" borderId="7" xfId="0" applyNumberFormat="1" applyFont="1" applyFill="1" applyBorder="1" applyAlignment="1" applyProtection="1">
      <alignment horizontal="center" vertical="top"/>
    </xf>
    <xf numFmtId="0" fontId="6" fillId="2" borderId="7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horizontal="center" vertical="top"/>
    </xf>
    <xf numFmtId="164" fontId="7" fillId="2" borderId="1" xfId="0" applyNumberFormat="1" applyFont="1" applyFill="1" applyBorder="1" applyAlignment="1" applyProtection="1">
      <alignment horizontal="center" vertical="top"/>
    </xf>
    <xf numFmtId="0" fontId="12" fillId="2" borderId="0" xfId="0" applyFont="1" applyFill="1" applyAlignment="1">
      <alignment horizontal="center" vertical="top" wrapText="1"/>
    </xf>
    <xf numFmtId="49" fontId="2" fillId="2" borderId="7" xfId="0" applyNumberFormat="1" applyFont="1" applyFill="1" applyBorder="1" applyAlignment="1" applyProtection="1">
      <alignment horizontal="center" vertical="top"/>
    </xf>
    <xf numFmtId="49" fontId="2" fillId="2" borderId="0" xfId="0" applyNumberFormat="1" applyFont="1" applyFill="1" applyAlignment="1">
      <alignment vertical="top"/>
    </xf>
    <xf numFmtId="49" fontId="13" fillId="2" borderId="1" xfId="1" applyNumberFormat="1" applyFont="1" applyFill="1" applyBorder="1" applyAlignment="1" applyProtection="1">
      <alignment horizontal="center" vertical="top" wrapText="1"/>
    </xf>
    <xf numFmtId="0" fontId="13" fillId="2" borderId="1" xfId="1" applyNumberFormat="1" applyFont="1" applyFill="1" applyBorder="1" applyAlignment="1" applyProtection="1">
      <alignment horizontal="center"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165" fontId="6" fillId="2" borderId="1" xfId="0" applyNumberFormat="1" applyFont="1" applyFill="1" applyBorder="1" applyAlignment="1" applyProtection="1">
      <alignment horizontal="center" vertical="top" wrapText="1"/>
    </xf>
    <xf numFmtId="0" fontId="15" fillId="2" borderId="1" xfId="5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164" fontId="16" fillId="2" borderId="0" xfId="0" applyNumberFormat="1" applyFont="1" applyFill="1" applyBorder="1" applyAlignment="1">
      <alignment horizontal="center"/>
    </xf>
    <xf numFmtId="166" fontId="2" fillId="2" borderId="0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vertical="top"/>
    </xf>
    <xf numFmtId="49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0" fillId="0" borderId="0" xfId="0" applyBorder="1" applyAlignment="1">
      <alignment vertical="top"/>
    </xf>
    <xf numFmtId="164" fontId="0" fillId="0" borderId="0" xfId="0" applyNumberFormat="1" applyAlignment="1">
      <alignment vertical="top"/>
    </xf>
    <xf numFmtId="0" fontId="5" fillId="2" borderId="10" xfId="0" applyNumberFormat="1" applyFont="1" applyFill="1" applyBorder="1" applyAlignment="1" applyProtection="1">
      <alignment horizontal="center" vertical="top"/>
    </xf>
    <xf numFmtId="0" fontId="5" fillId="2" borderId="11" xfId="0" applyNumberFormat="1" applyFont="1" applyFill="1" applyBorder="1" applyAlignment="1" applyProtection="1">
      <alignment horizontal="center" vertical="top"/>
    </xf>
    <xf numFmtId="164" fontId="5" fillId="2" borderId="11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/>
    </xf>
    <xf numFmtId="164" fontId="5" fillId="0" borderId="1" xfId="0" applyNumberFormat="1" applyFont="1" applyFill="1" applyBorder="1" applyAlignment="1" applyProtection="1">
      <alignment horizontal="right" vertical="top"/>
    </xf>
    <xf numFmtId="167" fontId="0" fillId="0" borderId="0" xfId="0" applyNumberFormat="1" applyBorder="1" applyAlignment="1">
      <alignment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center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5" fillId="0" borderId="7" xfId="0" applyNumberFormat="1" applyFont="1" applyFill="1" applyBorder="1" applyAlignment="1" applyProtection="1">
      <alignment horizontal="center" vertical="top" wrapText="1"/>
    </xf>
    <xf numFmtId="0" fontId="5" fillId="0" borderId="7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2" fillId="0" borderId="7" xfId="0" applyNumberFormat="1" applyFont="1" applyFill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 applyProtection="1">
      <alignment horizontal="center" vertical="top"/>
    </xf>
    <xf numFmtId="164" fontId="0" fillId="0" borderId="0" xfId="0" applyNumberFormat="1" applyBorder="1" applyAlignment="1">
      <alignment vertical="top"/>
    </xf>
    <xf numFmtId="0" fontId="5" fillId="0" borderId="1" xfId="0" applyNumberFormat="1" applyFont="1" applyFill="1" applyBorder="1" applyAlignment="1" applyProtection="1">
      <alignment vertical="top" wrapText="1"/>
    </xf>
    <xf numFmtId="164" fontId="2" fillId="0" borderId="1" xfId="0" applyNumberFormat="1" applyFont="1" applyFill="1" applyBorder="1" applyAlignment="1" applyProtection="1">
      <alignment horizontal="right" vertical="top"/>
    </xf>
    <xf numFmtId="49" fontId="5" fillId="0" borderId="10" xfId="0" applyNumberFormat="1" applyFont="1" applyFill="1" applyBorder="1" applyAlignment="1" applyProtection="1">
      <alignment vertical="top"/>
    </xf>
    <xf numFmtId="49" fontId="5" fillId="0" borderId="11" xfId="0" applyNumberFormat="1" applyFont="1" applyFill="1" applyBorder="1" applyAlignment="1" applyProtection="1">
      <alignment vertical="top"/>
    </xf>
    <xf numFmtId="164" fontId="5" fillId="0" borderId="12" xfId="0" applyNumberFormat="1" applyFont="1" applyFill="1" applyBorder="1" applyAlignment="1" applyProtection="1">
      <alignment vertical="top"/>
    </xf>
    <xf numFmtId="164" fontId="5" fillId="0" borderId="0" xfId="0" applyNumberFormat="1" applyFont="1" applyFill="1" applyBorder="1" applyAlignment="1" applyProtection="1">
      <alignment vertical="top"/>
    </xf>
    <xf numFmtId="166" fontId="2" fillId="0" borderId="0" xfId="0" applyNumberFormat="1" applyFont="1" applyFill="1" applyBorder="1" applyAlignment="1" applyProtection="1">
      <alignment horizontal="center" vertical="top"/>
    </xf>
    <xf numFmtId="164" fontId="16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 applyProtection="1">
      <alignment horizontal="center" vertical="top"/>
    </xf>
    <xf numFmtId="49" fontId="6" fillId="2" borderId="1" xfId="3" applyNumberFormat="1" applyFont="1" applyFill="1" applyBorder="1" applyAlignment="1" applyProtection="1">
      <alignment horizontal="center" vertical="top" wrapText="1"/>
    </xf>
    <xf numFmtId="0" fontId="6" fillId="2" borderId="1" xfId="4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top"/>
    </xf>
    <xf numFmtId="49" fontId="18" fillId="2" borderId="1" xfId="0" applyNumberFormat="1" applyFont="1" applyFill="1" applyBorder="1" applyAlignment="1" applyProtection="1">
      <alignment horizontal="center" vertical="top"/>
    </xf>
    <xf numFmtId="0" fontId="18" fillId="2" borderId="1" xfId="0" applyNumberFormat="1" applyFont="1" applyFill="1" applyBorder="1" applyAlignment="1" applyProtection="1">
      <alignment horizontal="center" vertical="top" wrapText="1"/>
    </xf>
    <xf numFmtId="165" fontId="5" fillId="0" borderId="1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Alignment="1">
      <alignment horizontal="center"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3" applyNumberFormat="1" applyFont="1" applyFill="1" applyBorder="1" applyAlignment="1" applyProtection="1">
      <alignment horizontal="center" vertical="top" wrapText="1"/>
    </xf>
    <xf numFmtId="0" fontId="2" fillId="0" borderId="1" xfId="4" applyNumberFormat="1" applyFont="1" applyFill="1" applyBorder="1" applyAlignment="1">
      <alignment horizontal="center" vertical="top" wrapText="1"/>
    </xf>
    <xf numFmtId="0" fontId="2" fillId="2" borderId="5" xfId="0" applyNumberFormat="1" applyFont="1" applyFill="1" applyBorder="1" applyAlignment="1" applyProtection="1">
      <alignment horizontal="center" vertical="top"/>
    </xf>
    <xf numFmtId="49" fontId="2" fillId="2" borderId="5" xfId="0" applyNumberFormat="1" applyFont="1" applyFill="1" applyBorder="1" applyAlignment="1" applyProtection="1">
      <alignment horizontal="center" vertical="top"/>
    </xf>
    <xf numFmtId="0" fontId="2" fillId="2" borderId="7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vertical="top" wrapText="1"/>
    </xf>
    <xf numFmtId="0" fontId="0" fillId="0" borderId="0" xfId="0" applyAlignment="1">
      <alignment vertical="top" wrapText="1"/>
    </xf>
    <xf numFmtId="0" fontId="19" fillId="0" borderId="0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0" fillId="0" borderId="1" xfId="0" applyNumberFormat="1" applyFont="1" applyFill="1" applyBorder="1" applyAlignment="1" applyProtection="1">
      <alignment vertical="top" wrapText="1"/>
    </xf>
    <xf numFmtId="0" fontId="20" fillId="0" borderId="1" xfId="0" applyNumberFormat="1" applyFont="1" applyFill="1" applyBorder="1" applyAlignment="1" applyProtection="1">
      <alignment vertical="top" wrapText="1"/>
    </xf>
    <xf numFmtId="165" fontId="7" fillId="0" borderId="1" xfId="0" applyNumberFormat="1" applyFont="1" applyFill="1" applyBorder="1" applyAlignment="1" applyProtection="1">
      <alignment horizontal="center" vertical="top"/>
    </xf>
    <xf numFmtId="49" fontId="9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Fill="1" applyBorder="1" applyAlignment="1" applyProtection="1">
      <alignment horizontal="center" vertical="top"/>
    </xf>
    <xf numFmtId="49" fontId="2" fillId="0" borderId="5" xfId="0" applyNumberFormat="1" applyFont="1" applyFill="1" applyBorder="1" applyAlignment="1" applyProtection="1">
      <alignment horizontal="center" vertical="top"/>
    </xf>
    <xf numFmtId="49" fontId="6" fillId="0" borderId="1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165" fontId="6" fillId="0" borderId="1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Alignment="1">
      <alignment horizontal="center" vertical="top"/>
    </xf>
    <xf numFmtId="0" fontId="2" fillId="0" borderId="1" xfId="2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 applyProtection="1">
      <alignment horizontal="center" vertical="top"/>
    </xf>
    <xf numFmtId="0" fontId="6" fillId="0" borderId="1" xfId="2" applyNumberFormat="1" applyFont="1" applyFill="1" applyBorder="1" applyAlignment="1" applyProtection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5" fontId="2" fillId="0" borderId="4" xfId="0" applyNumberFormat="1" applyFont="1" applyFill="1" applyBorder="1" applyAlignment="1" applyProtection="1">
      <alignment horizontal="center" vertical="top"/>
    </xf>
    <xf numFmtId="165" fontId="2" fillId="0" borderId="1" xfId="0" applyNumberFormat="1" applyFont="1" applyFill="1" applyBorder="1" applyAlignment="1">
      <alignment horizontal="center" vertical="top"/>
    </xf>
    <xf numFmtId="49" fontId="2" fillId="0" borderId="1" xfId="3" applyNumberFormat="1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center" vertical="top"/>
    </xf>
    <xf numFmtId="165" fontId="7" fillId="0" borderId="4" xfId="0" applyNumberFormat="1" applyFont="1" applyFill="1" applyBorder="1" applyAlignment="1" applyProtection="1">
      <alignment horizontal="center" vertical="top"/>
    </xf>
    <xf numFmtId="0" fontId="2" fillId="0" borderId="5" xfId="0" applyNumberFormat="1" applyFont="1" applyFill="1" applyBorder="1" applyAlignment="1" applyProtection="1">
      <alignment horizontal="center" vertical="top"/>
    </xf>
    <xf numFmtId="0" fontId="2" fillId="0" borderId="5" xfId="0" applyNumberFormat="1" applyFont="1" applyFill="1" applyBorder="1" applyAlignment="1" applyProtection="1">
      <alignment horizontal="center" vertical="top"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2" borderId="5" xfId="0" applyNumberFormat="1" applyFont="1" applyFill="1" applyBorder="1" applyAlignment="1" applyProtection="1">
      <alignment horizontal="center" vertical="top"/>
    </xf>
    <xf numFmtId="49" fontId="2" fillId="2" borderId="5" xfId="0" applyNumberFormat="1" applyFont="1" applyFill="1" applyBorder="1" applyAlignment="1" applyProtection="1">
      <alignment horizontal="center" vertical="top"/>
    </xf>
    <xf numFmtId="0" fontId="2" fillId="2" borderId="5" xfId="0" applyNumberFormat="1" applyFont="1" applyFill="1" applyBorder="1" applyAlignment="1" applyProtection="1">
      <alignment horizontal="center" vertical="top" wrapText="1"/>
    </xf>
    <xf numFmtId="165" fontId="2" fillId="2" borderId="5" xfId="0" applyNumberFormat="1" applyFont="1" applyFill="1" applyBorder="1" applyAlignment="1" applyProtection="1">
      <alignment horizontal="center" vertical="top"/>
    </xf>
    <xf numFmtId="164" fontId="2" fillId="2" borderId="0" xfId="0" applyNumberFormat="1" applyFont="1" applyFill="1" applyAlignment="1">
      <alignment horizontal="center" vertical="top"/>
    </xf>
    <xf numFmtId="0" fontId="6" fillId="2" borderId="1" xfId="2" applyNumberFormat="1" applyFont="1" applyFill="1" applyBorder="1" applyAlignment="1" applyProtection="1">
      <alignment horizontal="center" vertical="top" wrapText="1"/>
    </xf>
    <xf numFmtId="165" fontId="2" fillId="2" borderId="4" xfId="0" applyNumberFormat="1" applyFont="1" applyFill="1" applyBorder="1" applyAlignment="1" applyProtection="1">
      <alignment horizontal="center" vertical="top"/>
    </xf>
    <xf numFmtId="0" fontId="5" fillId="2" borderId="1" xfId="2" applyNumberFormat="1" applyFont="1" applyFill="1" applyBorder="1" applyAlignment="1" applyProtection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165" fontId="2" fillId="2" borderId="0" xfId="0" applyNumberFormat="1" applyFont="1" applyFill="1" applyAlignment="1">
      <alignment horizontal="center" vertical="top"/>
    </xf>
    <xf numFmtId="0" fontId="10" fillId="2" borderId="1" xfId="0" applyNumberFormat="1" applyFont="1" applyFill="1" applyBorder="1" applyAlignment="1" applyProtection="1">
      <alignment horizontal="center" vertical="top"/>
    </xf>
    <xf numFmtId="165" fontId="5" fillId="2" borderId="1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 applyProtection="1">
      <alignment horizontal="center" vertical="top"/>
    </xf>
    <xf numFmtId="0" fontId="7" fillId="2" borderId="2" xfId="0" applyNumberFormat="1" applyFont="1" applyFill="1" applyBorder="1" applyAlignment="1" applyProtection="1">
      <alignment horizontal="center" vertical="top"/>
    </xf>
    <xf numFmtId="165" fontId="7" fillId="2" borderId="4" xfId="0" applyNumberFormat="1" applyFont="1" applyFill="1" applyBorder="1" applyAlignment="1" applyProtection="1">
      <alignment horizontal="center" vertical="top"/>
    </xf>
    <xf numFmtId="0" fontId="2" fillId="2" borderId="7" xfId="0" applyNumberFormat="1" applyFont="1" applyFill="1" applyBorder="1" applyAlignment="1" applyProtection="1">
      <alignment horizontal="center" vertical="top" wrapText="1"/>
    </xf>
    <xf numFmtId="164" fontId="5" fillId="2" borderId="4" xfId="0" applyNumberFormat="1" applyFont="1" applyFill="1" applyBorder="1" applyAlignment="1" applyProtection="1">
      <alignment horizontal="center" vertical="top"/>
    </xf>
    <xf numFmtId="164" fontId="7" fillId="2" borderId="4" xfId="0" applyNumberFormat="1" applyFont="1" applyFill="1" applyBorder="1" applyAlignment="1" applyProtection="1">
      <alignment horizontal="center" vertical="top"/>
    </xf>
    <xf numFmtId="49" fontId="5" fillId="2" borderId="7" xfId="0" applyNumberFormat="1" applyFont="1" applyFill="1" applyBorder="1" applyAlignment="1">
      <alignment horizontal="center" vertical="top" wrapText="1"/>
    </xf>
    <xf numFmtId="0" fontId="5" fillId="2" borderId="7" xfId="2" applyNumberFormat="1" applyFont="1" applyFill="1" applyBorder="1" applyAlignment="1" applyProtection="1">
      <alignment horizontal="center" vertical="top" wrapText="1"/>
    </xf>
    <xf numFmtId="0" fontId="2" fillId="2" borderId="0" xfId="3" applyNumberFormat="1" applyFont="1" applyFill="1" applyBorder="1" applyAlignment="1" applyProtection="1">
      <alignment horizontal="center" vertical="top" wrapText="1"/>
    </xf>
    <xf numFmtId="0" fontId="2" fillId="2" borderId="0" xfId="4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 applyProtection="1">
      <alignment horizontal="center" vertical="top"/>
    </xf>
    <xf numFmtId="0" fontId="2" fillId="2" borderId="0" xfId="0" applyFont="1" applyFill="1" applyBorder="1" applyAlignment="1">
      <alignment horizontal="center" vertical="top"/>
    </xf>
    <xf numFmtId="164" fontId="2" fillId="2" borderId="0" xfId="0" applyNumberFormat="1" applyFont="1" applyFill="1" applyBorder="1" applyAlignment="1">
      <alignment horizontal="center" vertical="top"/>
    </xf>
    <xf numFmtId="0" fontId="2" fillId="2" borderId="1" xfId="0" applyNumberFormat="1" applyFont="1" applyFill="1" applyBorder="1" applyAlignment="1" applyProtection="1">
      <alignment horizontal="center" vertical="top" wrapText="1"/>
    </xf>
    <xf numFmtId="164" fontId="2" fillId="2" borderId="0" xfId="0" applyNumberFormat="1" applyFont="1" applyFill="1" applyBorder="1" applyAlignment="1" applyProtection="1">
      <alignment horizontal="center" vertical="top"/>
    </xf>
    <xf numFmtId="164" fontId="0" fillId="0" borderId="0" xfId="0" applyNumberFormat="1" applyFill="1" applyBorder="1" applyAlignment="1" applyProtection="1">
      <alignment horizontal="right" vertical="top"/>
    </xf>
    <xf numFmtId="0" fontId="0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164" fontId="22" fillId="0" borderId="0" xfId="0" applyNumberFormat="1" applyFont="1" applyFill="1" applyBorder="1" applyAlignment="1" applyProtection="1">
      <alignment horizontal="right" vertical="top"/>
    </xf>
    <xf numFmtId="0" fontId="22" fillId="0" borderId="0" xfId="0" applyNumberFormat="1" applyFont="1" applyFill="1" applyBorder="1" applyAlignment="1" applyProtection="1">
      <alignment horizontal="right" vertical="top"/>
    </xf>
    <xf numFmtId="0" fontId="22" fillId="0" borderId="0" xfId="0" applyFont="1" applyAlignment="1">
      <alignment horizontal="right" vertical="top"/>
    </xf>
    <xf numFmtId="0" fontId="22" fillId="0" borderId="1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164" fontId="3" fillId="0" borderId="1" xfId="0" applyNumberFormat="1" applyFont="1" applyFill="1" applyBorder="1" applyAlignment="1" applyProtection="1">
      <alignment vertical="top"/>
    </xf>
    <xf numFmtId="165" fontId="22" fillId="0" borderId="1" xfId="0" applyNumberFormat="1" applyFont="1" applyFill="1" applyBorder="1" applyAlignment="1" applyProtection="1">
      <alignment horizontal="center" vertical="top"/>
    </xf>
    <xf numFmtId="0" fontId="22" fillId="3" borderId="1" xfId="0" applyNumberFormat="1" applyFont="1" applyFill="1" applyBorder="1" applyAlignment="1" applyProtection="1">
      <alignment horizontal="center" vertical="top" wrapText="1"/>
    </xf>
    <xf numFmtId="14" fontId="22" fillId="3" borderId="1" xfId="0" applyNumberFormat="1" applyFont="1" applyFill="1" applyBorder="1" applyAlignment="1" applyProtection="1">
      <alignment horizontal="center" vertical="top" wrapText="1"/>
    </xf>
    <xf numFmtId="0" fontId="3" fillId="3" borderId="1" xfId="0" applyNumberFormat="1" applyFont="1" applyFill="1" applyBorder="1" applyAlignment="1" applyProtection="1">
      <alignment horizontal="left" vertical="top" wrapText="1"/>
    </xf>
    <xf numFmtId="164" fontId="22" fillId="0" borderId="1" xfId="0" applyNumberFormat="1" applyFont="1" applyFill="1" applyBorder="1" applyAlignment="1" applyProtection="1">
      <alignment horizontal="center" vertical="top"/>
    </xf>
    <xf numFmtId="0" fontId="22" fillId="0" borderId="1" xfId="0" applyNumberFormat="1" applyFont="1" applyFill="1" applyBorder="1" applyAlignment="1" applyProtection="1">
      <alignment horizontal="center" vertical="top" wrapText="1"/>
    </xf>
    <xf numFmtId="14" fontId="22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2" fillId="2" borderId="1" xfId="0" applyNumberFormat="1" applyFont="1" applyFill="1" applyBorder="1" applyAlignment="1" applyProtection="1">
      <alignment horizontal="center" vertical="top" wrapText="1"/>
    </xf>
    <xf numFmtId="14" fontId="22" fillId="2" borderId="1" xfId="0" applyNumberFormat="1" applyFont="1" applyFill="1" applyBorder="1" applyAlignment="1" applyProtection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 applyProtection="1">
      <alignment vertical="top" wrapText="1"/>
    </xf>
    <xf numFmtId="164" fontId="4" fillId="0" borderId="1" xfId="0" applyNumberFormat="1" applyFont="1" applyFill="1" applyBorder="1" applyAlignment="1" applyProtection="1">
      <alignment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Font="1" applyBorder="1" applyAlignment="1">
      <alignment vertical="top"/>
    </xf>
    <xf numFmtId="164" fontId="0" fillId="0" borderId="0" xfId="0" applyNumberFormat="1" applyFill="1" applyBorder="1" applyAlignment="1" applyProtection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65" fontId="11" fillId="2" borderId="1" xfId="0" applyNumberFormat="1" applyFont="1" applyFill="1" applyBorder="1" applyAlignment="1" applyProtection="1">
      <alignment horizontal="center" vertical="top"/>
    </xf>
    <xf numFmtId="0" fontId="2" fillId="2" borderId="1" xfId="4" applyNumberFormat="1" applyFont="1" applyFill="1" applyBorder="1" applyAlignment="1">
      <alignment horizontal="center" vertical="top" wrapText="1" shrinkToFit="1"/>
    </xf>
    <xf numFmtId="0" fontId="4" fillId="2" borderId="9" xfId="0" applyFont="1" applyFill="1" applyBorder="1" applyAlignment="1">
      <alignment horizontal="center" vertical="top" wrapText="1"/>
    </xf>
    <xf numFmtId="0" fontId="2" fillId="2" borderId="5" xfId="0" applyNumberFormat="1" applyFont="1" applyFill="1" applyBorder="1" applyAlignment="1" applyProtection="1">
      <alignment horizontal="center" vertical="top"/>
    </xf>
    <xf numFmtId="0" fontId="2" fillId="2" borderId="6" xfId="0" applyNumberFormat="1" applyFont="1" applyFill="1" applyBorder="1" applyAlignment="1" applyProtection="1">
      <alignment horizontal="center" vertical="top"/>
    </xf>
    <xf numFmtId="0" fontId="5" fillId="2" borderId="5" xfId="0" applyNumberFormat="1" applyFont="1" applyFill="1" applyBorder="1" applyAlignment="1" applyProtection="1">
      <alignment horizontal="center" vertical="top"/>
    </xf>
    <xf numFmtId="0" fontId="5" fillId="2" borderId="6" xfId="0" applyNumberFormat="1" applyFont="1" applyFill="1" applyBorder="1" applyAlignment="1" applyProtection="1">
      <alignment horizontal="center" vertical="top"/>
    </xf>
    <xf numFmtId="49" fontId="2" fillId="2" borderId="5" xfId="0" applyNumberFormat="1" applyFont="1" applyFill="1" applyBorder="1" applyAlignment="1" applyProtection="1">
      <alignment horizontal="center" vertical="top"/>
    </xf>
    <xf numFmtId="49" fontId="2" fillId="2" borderId="6" xfId="0" applyNumberFormat="1" applyFont="1" applyFill="1" applyBorder="1" applyAlignment="1" applyProtection="1">
      <alignment horizontal="center" vertical="top"/>
    </xf>
    <xf numFmtId="0" fontId="0" fillId="2" borderId="1" xfId="0" applyFont="1" applyFill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/>
    </xf>
    <xf numFmtId="0" fontId="0" fillId="2" borderId="6" xfId="0" applyFont="1" applyFill="1" applyBorder="1" applyAlignment="1">
      <alignment horizontal="center" vertical="top"/>
    </xf>
    <xf numFmtId="0" fontId="0" fillId="2" borderId="2" xfId="0" applyFont="1" applyFill="1" applyBorder="1" applyAlignment="1">
      <alignment horizontal="center" vertical="top" wrapText="1"/>
    </xf>
    <xf numFmtId="0" fontId="0" fillId="2" borderId="3" xfId="0" applyFont="1" applyFill="1" applyBorder="1" applyAlignment="1">
      <alignment vertical="top"/>
    </xf>
    <xf numFmtId="0" fontId="4" fillId="0" borderId="0" xfId="0" applyFont="1" applyBorder="1" applyAlignment="1">
      <alignment horizontal="center" vertical="top" wrapText="1"/>
    </xf>
    <xf numFmtId="0" fontId="2" fillId="0" borderId="5" xfId="0" applyNumberFormat="1" applyFont="1" applyFill="1" applyBorder="1" applyAlignment="1" applyProtection="1">
      <alignment horizontal="center" vertical="top"/>
    </xf>
    <xf numFmtId="0" fontId="0" fillId="0" borderId="7" xfId="0" applyFont="1" applyBorder="1" applyAlignment="1">
      <alignment vertical="top"/>
    </xf>
    <xf numFmtId="0" fontId="0" fillId="0" borderId="7" xfId="0" applyFont="1" applyBorder="1" applyAlignment="1">
      <alignment horizontal="center" vertical="top"/>
    </xf>
    <xf numFmtId="0" fontId="0" fillId="0" borderId="5" xfId="0" applyNumberFormat="1" applyFont="1" applyFill="1" applyBorder="1" applyAlignment="1" applyProtection="1">
      <alignment horizontal="center" vertical="top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49" fontId="2" fillId="0" borderId="5" xfId="0" applyNumberFormat="1" applyFont="1" applyFill="1" applyBorder="1" applyAlignment="1" applyProtection="1">
      <alignment horizontal="center" vertical="top"/>
    </xf>
    <xf numFmtId="0" fontId="0" fillId="0" borderId="6" xfId="0" applyFont="1" applyBorder="1" applyAlignment="1">
      <alignment horizontal="center" vertical="top"/>
    </xf>
    <xf numFmtId="0" fontId="18" fillId="0" borderId="9" xfId="0" applyNumberFormat="1" applyFont="1" applyFill="1" applyBorder="1" applyAlignment="1" applyProtection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9" xfId="0" applyFont="1" applyBorder="1" applyAlignment="1">
      <alignment vertical="top" wrapText="1"/>
    </xf>
    <xf numFmtId="0" fontId="0" fillId="0" borderId="9" xfId="0" applyBorder="1" applyAlignment="1">
      <alignment vertical="top"/>
    </xf>
    <xf numFmtId="0" fontId="21" fillId="0" borderId="5" xfId="0" applyNumberFormat="1" applyFont="1" applyFill="1" applyBorder="1" applyAlignment="1" applyProtection="1">
      <alignment vertical="top" wrapText="1"/>
    </xf>
    <xf numFmtId="0" fontId="0" fillId="0" borderId="6" xfId="0" applyFont="1" applyBorder="1" applyAlignment="1">
      <alignment vertical="top" wrapText="1"/>
    </xf>
    <xf numFmtId="0" fontId="3" fillId="0" borderId="5" xfId="0" applyNumberFormat="1" applyFont="1" applyFill="1" applyBorder="1" applyAlignment="1" applyProtection="1">
      <alignment vertical="top" wrapText="1"/>
    </xf>
    <xf numFmtId="0" fontId="22" fillId="0" borderId="6" xfId="0" applyFont="1" applyBorder="1" applyAlignment="1">
      <alignment vertical="top" wrapText="1"/>
    </xf>
    <xf numFmtId="0" fontId="22" fillId="0" borderId="5" xfId="0" applyNumberFormat="1" applyFont="1" applyFill="1" applyBorder="1" applyAlignment="1" applyProtection="1">
      <alignment horizontal="center" vertical="top" wrapText="1"/>
    </xf>
    <xf numFmtId="0" fontId="22" fillId="0" borderId="6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vertical="top"/>
    </xf>
    <xf numFmtId="0" fontId="22" fillId="0" borderId="13" xfId="0" applyFont="1" applyBorder="1" applyAlignment="1">
      <alignment horizontal="center" vertical="top"/>
    </xf>
    <xf numFmtId="0" fontId="22" fillId="0" borderId="14" xfId="0" applyFont="1" applyBorder="1" applyAlignment="1">
      <alignment vertical="top"/>
    </xf>
    <xf numFmtId="0" fontId="22" fillId="0" borderId="15" xfId="0" applyFont="1" applyBorder="1" applyAlignment="1">
      <alignment vertical="top"/>
    </xf>
    <xf numFmtId="0" fontId="22" fillId="0" borderId="16" xfId="0" applyFont="1" applyBorder="1" applyAlignment="1">
      <alignment vertical="top"/>
    </xf>
    <xf numFmtId="0" fontId="22" fillId="0" borderId="0" xfId="0" applyFont="1" applyAlignment="1">
      <alignment vertical="top"/>
    </xf>
    <xf numFmtId="0" fontId="22" fillId="0" borderId="17" xfId="0" applyFont="1" applyBorder="1" applyAlignment="1">
      <alignment vertical="top"/>
    </xf>
  </cellXfs>
  <cellStyles count="6">
    <cellStyle name="Денежный" xfId="2" builtinId="4"/>
    <cellStyle name="Денежный_вед. 2013" xfId="3"/>
    <cellStyle name="Обычный" xfId="0" builtinId="0"/>
    <cellStyle name="Обычный_вед. 2013" xfId="4"/>
    <cellStyle name="Обычный_вед. 2014" xfId="5"/>
    <cellStyle name="Финансовый [0]" xfId="1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38" name="Picture 14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39" name="Picture 15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40" name="Picture 16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41" name="Picture 17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42" name="Picture 18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43" name="Picture 19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44" name="Picture 20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45" name="Picture 21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46" name="Picture 22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47" name="Picture 23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49" name="Picture 25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4365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50" name="Picture 26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4365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51" name="Picture 27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4365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52" name="Picture 28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4365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53" name="Picture 29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4365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54" name="Picture 30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4365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55" name="Picture 31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4365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56" name="Picture 32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4365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57" name="Picture 33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4365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58" name="Picture 34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43650" y="314382150"/>
          <a:ext cx="190500" cy="1428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17"/>
  <sheetViews>
    <sheetView zoomScale="115" zoomScaleNormal="115" workbookViewId="0">
      <selection activeCell="N7" sqref="N7"/>
    </sheetView>
  </sheetViews>
  <sheetFormatPr defaultColWidth="8.85546875" defaultRowHeight="12"/>
  <cols>
    <col min="1" max="1" width="3.5703125" style="1" customWidth="1"/>
    <col min="2" max="2" width="3.85546875" style="1" customWidth="1"/>
    <col min="3" max="3" width="4.42578125" style="1" customWidth="1"/>
    <col min="4" max="4" width="5" style="1" customWidth="1"/>
    <col min="5" max="5" width="11.28515625" style="1" customWidth="1"/>
    <col min="6" max="6" width="4" style="1" customWidth="1"/>
    <col min="7" max="7" width="38.140625" style="1" customWidth="1"/>
    <col min="8" max="8" width="13.85546875" style="1" customWidth="1"/>
    <col min="9" max="9" width="13.85546875" style="2" customWidth="1"/>
    <col min="10" max="10" width="13" style="2" hidden="1" customWidth="1"/>
    <col min="11" max="11" width="0.140625" style="2" hidden="1" customWidth="1"/>
    <col min="12" max="16384" width="8.85546875" style="2"/>
  </cols>
  <sheetData>
    <row r="1" spans="1:11" ht="12.75">
      <c r="I1" s="206" t="s">
        <v>899</v>
      </c>
    </row>
    <row r="2" spans="1:11" ht="12.75">
      <c r="I2" s="207" t="s">
        <v>892</v>
      </c>
    </row>
    <row r="3" spans="1:11" ht="12.75">
      <c r="I3" s="207" t="s">
        <v>907</v>
      </c>
    </row>
    <row r="4" spans="1:11" ht="12.75">
      <c r="I4" s="208" t="s">
        <v>903</v>
      </c>
    </row>
    <row r="5" spans="1:11" ht="12.75">
      <c r="I5" s="208" t="s">
        <v>904</v>
      </c>
    </row>
    <row r="7" spans="1:11" ht="60" customHeight="1">
      <c r="A7" s="232" t="s">
        <v>896</v>
      </c>
      <c r="B7" s="232"/>
      <c r="C7" s="232"/>
      <c r="D7" s="232"/>
      <c r="E7" s="232"/>
      <c r="F7" s="232"/>
      <c r="G7" s="232"/>
      <c r="H7" s="232"/>
      <c r="I7" s="232"/>
    </row>
    <row r="8" spans="1:11" ht="15" customHeight="1">
      <c r="A8" s="233" t="s">
        <v>6</v>
      </c>
      <c r="B8" s="235" t="s">
        <v>7</v>
      </c>
      <c r="C8" s="235" t="s">
        <v>8</v>
      </c>
      <c r="D8" s="233" t="s">
        <v>9</v>
      </c>
      <c r="E8" s="237" t="s">
        <v>10</v>
      </c>
      <c r="F8" s="233" t="s">
        <v>11</v>
      </c>
      <c r="G8" s="233" t="s">
        <v>12</v>
      </c>
      <c r="H8" s="239" t="s">
        <v>13</v>
      </c>
      <c r="I8" s="239"/>
    </row>
    <row r="9" spans="1:11" ht="24">
      <c r="A9" s="234"/>
      <c r="B9" s="236"/>
      <c r="C9" s="236"/>
      <c r="D9" s="234"/>
      <c r="E9" s="238"/>
      <c r="F9" s="234"/>
      <c r="G9" s="234"/>
      <c r="H9" s="85" t="s">
        <v>894</v>
      </c>
      <c r="I9" s="85" t="s">
        <v>895</v>
      </c>
    </row>
    <row r="10" spans="1:11">
      <c r="A10" s="4">
        <v>1</v>
      </c>
      <c r="B10" s="5">
        <v>2</v>
      </c>
      <c r="C10" s="5" t="s">
        <v>14</v>
      </c>
      <c r="D10" s="5" t="s">
        <v>0</v>
      </c>
      <c r="E10" s="5" t="s">
        <v>1</v>
      </c>
      <c r="F10" s="5" t="s">
        <v>2</v>
      </c>
      <c r="G10" s="4">
        <v>7</v>
      </c>
      <c r="H10" s="6">
        <v>8</v>
      </c>
      <c r="I10" s="7">
        <v>9</v>
      </c>
    </row>
    <row r="11" spans="1:11" ht="24">
      <c r="A11" s="8">
        <v>1</v>
      </c>
      <c r="B11" s="8">
        <v>601</v>
      </c>
      <c r="C11" s="4"/>
      <c r="D11" s="4"/>
      <c r="E11" s="4"/>
      <c r="F11" s="4"/>
      <c r="G11" s="9" t="s">
        <v>15</v>
      </c>
      <c r="H11" s="10">
        <f>H12+H177+H188+H232+H352+H627+H728+H843+H910+H969</f>
        <v>1889088.199</v>
      </c>
      <c r="I11" s="10">
        <f>I12+I177+I188+I232+I352+I627+I728+I843+I910+I969</f>
        <v>1807465.925</v>
      </c>
      <c r="J11" s="2">
        <v>1713729.2930000001</v>
      </c>
      <c r="K11" s="180">
        <f>H11-J11</f>
        <v>175358.90599999996</v>
      </c>
    </row>
    <row r="12" spans="1:11">
      <c r="A12" s="4"/>
      <c r="B12" s="8"/>
      <c r="C12" s="8" t="s">
        <v>16</v>
      </c>
      <c r="D12" s="8" t="s">
        <v>17</v>
      </c>
      <c r="E12" s="4"/>
      <c r="F12" s="4"/>
      <c r="G12" s="9" t="s">
        <v>18</v>
      </c>
      <c r="H12" s="10">
        <f>H13+H41+H80+H98+H104+H28+H87</f>
        <v>224086.97500000001</v>
      </c>
      <c r="I12" s="10">
        <f>I13+I41+I80+I98+I104+I28+I87</f>
        <v>221180.24900000004</v>
      </c>
    </row>
    <row r="13" spans="1:11" ht="48">
      <c r="A13" s="4"/>
      <c r="B13" s="8"/>
      <c r="C13" s="11" t="s">
        <v>16</v>
      </c>
      <c r="D13" s="11" t="s">
        <v>19</v>
      </c>
      <c r="E13" s="12"/>
      <c r="F13" s="12"/>
      <c r="G13" s="13" t="s">
        <v>20</v>
      </c>
      <c r="H13" s="14">
        <f>H14+H22</f>
        <v>3309.2129999999997</v>
      </c>
      <c r="I13" s="14">
        <f>I14+I22</f>
        <v>3231.6759999999999</v>
      </c>
    </row>
    <row r="14" spans="1:11" ht="36">
      <c r="A14" s="4"/>
      <c r="B14" s="8"/>
      <c r="C14" s="12" t="s">
        <v>16</v>
      </c>
      <c r="D14" s="12" t="s">
        <v>19</v>
      </c>
      <c r="E14" s="12" t="s">
        <v>21</v>
      </c>
      <c r="F14" s="15"/>
      <c r="G14" s="16" t="s">
        <v>22</v>
      </c>
      <c r="H14" s="17">
        <f t="shared" ref="H14:I14" si="0">H15</f>
        <v>3109.2129999999997</v>
      </c>
      <c r="I14" s="17">
        <f t="shared" si="0"/>
        <v>3031.6759999999999</v>
      </c>
    </row>
    <row r="15" spans="1:11">
      <c r="A15" s="4"/>
      <c r="B15" s="8"/>
      <c r="C15" s="5" t="s">
        <v>16</v>
      </c>
      <c r="D15" s="5" t="s">
        <v>19</v>
      </c>
      <c r="E15" s="5" t="s">
        <v>23</v>
      </c>
      <c r="F15" s="4"/>
      <c r="G15" s="201" t="s">
        <v>24</v>
      </c>
      <c r="H15" s="18">
        <f>H17</f>
        <v>3109.2129999999997</v>
      </c>
      <c r="I15" s="18">
        <f>I17</f>
        <v>3031.6759999999999</v>
      </c>
    </row>
    <row r="16" spans="1:11" ht="24">
      <c r="A16" s="4"/>
      <c r="B16" s="8"/>
      <c r="C16" s="5" t="s">
        <v>16</v>
      </c>
      <c r="D16" s="5" t="s">
        <v>19</v>
      </c>
      <c r="E16" s="19" t="s">
        <v>25</v>
      </c>
      <c r="F16" s="4"/>
      <c r="G16" s="201" t="s">
        <v>26</v>
      </c>
      <c r="H16" s="18">
        <f>H17</f>
        <v>3109.2129999999997</v>
      </c>
      <c r="I16" s="18">
        <f>I17</f>
        <v>3031.6759999999999</v>
      </c>
    </row>
    <row r="17" spans="1:9" ht="24">
      <c r="A17" s="4"/>
      <c r="B17" s="8"/>
      <c r="C17" s="5" t="s">
        <v>16</v>
      </c>
      <c r="D17" s="5" t="s">
        <v>19</v>
      </c>
      <c r="E17" s="5" t="s">
        <v>27</v>
      </c>
      <c r="F17" s="4"/>
      <c r="G17" s="201" t="s">
        <v>28</v>
      </c>
      <c r="H17" s="18">
        <f>H19+H20+H21</f>
        <v>3109.2129999999997</v>
      </c>
      <c r="I17" s="18">
        <f>I19+I20+I21</f>
        <v>3031.6759999999999</v>
      </c>
    </row>
    <row r="18" spans="1:9" ht="58.15" customHeight="1">
      <c r="A18" s="4"/>
      <c r="B18" s="8"/>
      <c r="C18" s="5" t="s">
        <v>16</v>
      </c>
      <c r="D18" s="5" t="s">
        <v>19</v>
      </c>
      <c r="E18" s="5" t="s">
        <v>27</v>
      </c>
      <c r="F18" s="20" t="s">
        <v>29</v>
      </c>
      <c r="G18" s="21" t="s">
        <v>30</v>
      </c>
      <c r="H18" s="18">
        <f>H19+H20+H21</f>
        <v>3109.2129999999997</v>
      </c>
      <c r="I18" s="18">
        <f>I19+I20+I21</f>
        <v>3031.6759999999999</v>
      </c>
    </row>
    <row r="19" spans="1:9" ht="24">
      <c r="A19" s="4"/>
      <c r="B19" s="8"/>
      <c r="C19" s="5" t="s">
        <v>16</v>
      </c>
      <c r="D19" s="5" t="s">
        <v>19</v>
      </c>
      <c r="E19" s="5" t="s">
        <v>27</v>
      </c>
      <c r="F19" s="22" t="s">
        <v>31</v>
      </c>
      <c r="G19" s="23" t="s">
        <v>32</v>
      </c>
      <c r="H19" s="18">
        <v>1668.029</v>
      </c>
      <c r="I19" s="18">
        <v>1668.029</v>
      </c>
    </row>
    <row r="20" spans="1:9" ht="37.15" customHeight="1">
      <c r="A20" s="4"/>
      <c r="B20" s="8"/>
      <c r="C20" s="5" t="s">
        <v>16</v>
      </c>
      <c r="D20" s="5" t="s">
        <v>19</v>
      </c>
      <c r="E20" s="5" t="s">
        <v>27</v>
      </c>
      <c r="F20" s="22" t="s">
        <v>33</v>
      </c>
      <c r="G20" s="23" t="s">
        <v>34</v>
      </c>
      <c r="H20" s="18">
        <v>720</v>
      </c>
      <c r="I20" s="18">
        <v>674.35</v>
      </c>
    </row>
    <row r="21" spans="1:9" ht="48" customHeight="1">
      <c r="A21" s="4"/>
      <c r="B21" s="8"/>
      <c r="C21" s="5" t="s">
        <v>16</v>
      </c>
      <c r="D21" s="5" t="s">
        <v>19</v>
      </c>
      <c r="E21" s="5" t="s">
        <v>27</v>
      </c>
      <c r="F21" s="22">
        <v>129</v>
      </c>
      <c r="G21" s="23" t="s">
        <v>885</v>
      </c>
      <c r="H21" s="18">
        <v>721.18399999999997</v>
      </c>
      <c r="I21" s="18">
        <v>689.29700000000003</v>
      </c>
    </row>
    <row r="22" spans="1:9" ht="24">
      <c r="A22" s="4"/>
      <c r="B22" s="8"/>
      <c r="C22" s="5" t="s">
        <v>16</v>
      </c>
      <c r="D22" s="5" t="s">
        <v>19</v>
      </c>
      <c r="E22" s="5" t="s">
        <v>35</v>
      </c>
      <c r="F22" s="4"/>
      <c r="G22" s="201" t="s">
        <v>36</v>
      </c>
      <c r="H22" s="18">
        <f t="shared" ref="H22:I24" si="1">H23</f>
        <v>200</v>
      </c>
      <c r="I22" s="18">
        <f t="shared" si="1"/>
        <v>200</v>
      </c>
    </row>
    <row r="23" spans="1:9" ht="36">
      <c r="A23" s="4"/>
      <c r="B23" s="8"/>
      <c r="C23" s="5" t="s">
        <v>16</v>
      </c>
      <c r="D23" s="5" t="s">
        <v>19</v>
      </c>
      <c r="E23" s="5" t="s">
        <v>37</v>
      </c>
      <c r="F23" s="4"/>
      <c r="G23" s="201" t="s">
        <v>38</v>
      </c>
      <c r="H23" s="18">
        <f t="shared" si="1"/>
        <v>200</v>
      </c>
      <c r="I23" s="18">
        <f t="shared" si="1"/>
        <v>200</v>
      </c>
    </row>
    <row r="24" spans="1:9" ht="24">
      <c r="A24" s="4"/>
      <c r="B24" s="8"/>
      <c r="C24" s="5" t="s">
        <v>16</v>
      </c>
      <c r="D24" s="5" t="s">
        <v>19</v>
      </c>
      <c r="E24" s="5" t="s">
        <v>39</v>
      </c>
      <c r="F24" s="4"/>
      <c r="G24" s="201" t="s">
        <v>40</v>
      </c>
      <c r="H24" s="18">
        <f t="shared" si="1"/>
        <v>200</v>
      </c>
      <c r="I24" s="18">
        <f t="shared" si="1"/>
        <v>200</v>
      </c>
    </row>
    <row r="25" spans="1:9" ht="58.15" customHeight="1">
      <c r="A25" s="4"/>
      <c r="B25" s="8"/>
      <c r="C25" s="5" t="s">
        <v>16</v>
      </c>
      <c r="D25" s="5" t="s">
        <v>19</v>
      </c>
      <c r="E25" s="5" t="s">
        <v>39</v>
      </c>
      <c r="F25" s="20" t="s">
        <v>29</v>
      </c>
      <c r="G25" s="21" t="s">
        <v>30</v>
      </c>
      <c r="H25" s="18">
        <f>H26+H27</f>
        <v>200</v>
      </c>
      <c r="I25" s="18">
        <f>I26+I27</f>
        <v>200</v>
      </c>
    </row>
    <row r="26" spans="1:9" ht="24">
      <c r="A26" s="4"/>
      <c r="B26" s="8"/>
      <c r="C26" s="5" t="s">
        <v>16</v>
      </c>
      <c r="D26" s="5" t="s">
        <v>19</v>
      </c>
      <c r="E26" s="5" t="s">
        <v>39</v>
      </c>
      <c r="F26" s="22" t="s">
        <v>31</v>
      </c>
      <c r="G26" s="23" t="s">
        <v>32</v>
      </c>
      <c r="H26" s="18">
        <v>153.61000000000001</v>
      </c>
      <c r="I26" s="18">
        <v>153.61000000000001</v>
      </c>
    </row>
    <row r="27" spans="1:9" ht="48.6" customHeight="1">
      <c r="A27" s="4"/>
      <c r="B27" s="8"/>
      <c r="C27" s="5" t="s">
        <v>16</v>
      </c>
      <c r="D27" s="5" t="s">
        <v>19</v>
      </c>
      <c r="E27" s="5" t="s">
        <v>39</v>
      </c>
      <c r="F27" s="22">
        <v>129</v>
      </c>
      <c r="G27" s="23" t="s">
        <v>885</v>
      </c>
      <c r="H27" s="18">
        <v>46.39</v>
      </c>
      <c r="I27" s="18">
        <v>46.39</v>
      </c>
    </row>
    <row r="28" spans="1:9" ht="58.15" customHeight="1">
      <c r="A28" s="4"/>
      <c r="B28" s="8"/>
      <c r="C28" s="24" t="s">
        <v>16</v>
      </c>
      <c r="D28" s="24" t="s">
        <v>41</v>
      </c>
      <c r="E28" s="11"/>
      <c r="F28" s="24"/>
      <c r="G28" s="13" t="s">
        <v>42</v>
      </c>
      <c r="H28" s="10">
        <f t="shared" ref="H28:I31" si="2">H29</f>
        <v>2651.38</v>
      </c>
      <c r="I28" s="10">
        <f t="shared" si="2"/>
        <v>2651.3759999999997</v>
      </c>
    </row>
    <row r="29" spans="1:9" ht="36">
      <c r="A29" s="4"/>
      <c r="B29" s="8"/>
      <c r="C29" s="12" t="s">
        <v>16</v>
      </c>
      <c r="D29" s="12" t="s">
        <v>41</v>
      </c>
      <c r="E29" s="12" t="s">
        <v>21</v>
      </c>
      <c r="F29" s="15"/>
      <c r="G29" s="16" t="s">
        <v>22</v>
      </c>
      <c r="H29" s="17">
        <f t="shared" si="2"/>
        <v>2651.38</v>
      </c>
      <c r="I29" s="17">
        <f t="shared" si="2"/>
        <v>2651.3759999999997</v>
      </c>
    </row>
    <row r="30" spans="1:9">
      <c r="A30" s="4"/>
      <c r="B30" s="8"/>
      <c r="C30" s="5" t="s">
        <v>16</v>
      </c>
      <c r="D30" s="5" t="s">
        <v>41</v>
      </c>
      <c r="E30" s="5" t="s">
        <v>23</v>
      </c>
      <c r="F30" s="4"/>
      <c r="G30" s="201" t="s">
        <v>24</v>
      </c>
      <c r="H30" s="18">
        <f t="shared" si="2"/>
        <v>2651.38</v>
      </c>
      <c r="I30" s="18">
        <f t="shared" si="2"/>
        <v>2651.3759999999997</v>
      </c>
    </row>
    <row r="31" spans="1:9" ht="24">
      <c r="A31" s="4"/>
      <c r="B31" s="8"/>
      <c r="C31" s="5" t="s">
        <v>16</v>
      </c>
      <c r="D31" s="5" t="s">
        <v>41</v>
      </c>
      <c r="E31" s="19" t="s">
        <v>25</v>
      </c>
      <c r="F31" s="4"/>
      <c r="G31" s="201" t="s">
        <v>26</v>
      </c>
      <c r="H31" s="18">
        <f t="shared" si="2"/>
        <v>2651.38</v>
      </c>
      <c r="I31" s="18">
        <f t="shared" si="2"/>
        <v>2651.3759999999997</v>
      </c>
    </row>
    <row r="32" spans="1:9" ht="24">
      <c r="A32" s="4"/>
      <c r="B32" s="8"/>
      <c r="C32" s="5" t="s">
        <v>16</v>
      </c>
      <c r="D32" s="5" t="s">
        <v>41</v>
      </c>
      <c r="E32" s="5" t="s">
        <v>43</v>
      </c>
      <c r="F32" s="22"/>
      <c r="G32" s="23" t="s">
        <v>44</v>
      </c>
      <c r="H32" s="18">
        <f>H33+H37+H39</f>
        <v>2651.38</v>
      </c>
      <c r="I32" s="18">
        <f>I33+I37+I39</f>
        <v>2651.3759999999997</v>
      </c>
    </row>
    <row r="33" spans="1:11" ht="57.6" customHeight="1">
      <c r="A33" s="4"/>
      <c r="B33" s="8"/>
      <c r="C33" s="5" t="s">
        <v>16</v>
      </c>
      <c r="D33" s="5" t="s">
        <v>41</v>
      </c>
      <c r="E33" s="5" t="s">
        <v>43</v>
      </c>
      <c r="F33" s="20" t="s">
        <v>29</v>
      </c>
      <c r="G33" s="21" t="s">
        <v>30</v>
      </c>
      <c r="H33" s="18">
        <f>H34+H36+H35</f>
        <v>2382.1960000000004</v>
      </c>
      <c r="I33" s="18">
        <f>I34+I36+I35</f>
        <v>2382.1929999999998</v>
      </c>
    </row>
    <row r="34" spans="1:11" ht="24">
      <c r="A34" s="4"/>
      <c r="B34" s="8"/>
      <c r="C34" s="5" t="s">
        <v>16</v>
      </c>
      <c r="D34" s="5" t="s">
        <v>41</v>
      </c>
      <c r="E34" s="5" t="s">
        <v>43</v>
      </c>
      <c r="F34" s="22" t="s">
        <v>31</v>
      </c>
      <c r="G34" s="23" t="s">
        <v>32</v>
      </c>
      <c r="H34" s="18">
        <v>1055.8800000000001</v>
      </c>
      <c r="I34" s="18">
        <v>1055.8789999999999</v>
      </c>
    </row>
    <row r="35" spans="1:11" ht="37.9" customHeight="1">
      <c r="A35" s="4"/>
      <c r="B35" s="8"/>
      <c r="C35" s="5" t="s">
        <v>16</v>
      </c>
      <c r="D35" s="5" t="s">
        <v>41</v>
      </c>
      <c r="E35" s="5" t="s">
        <v>43</v>
      </c>
      <c r="F35" s="22" t="s">
        <v>33</v>
      </c>
      <c r="G35" s="23" t="s">
        <v>34</v>
      </c>
      <c r="H35" s="18">
        <v>835.28200000000004</v>
      </c>
      <c r="I35" s="18">
        <v>835.28099999999995</v>
      </c>
    </row>
    <row r="36" spans="1:11" ht="46.9" customHeight="1">
      <c r="A36" s="4"/>
      <c r="B36" s="8"/>
      <c r="C36" s="5" t="s">
        <v>16</v>
      </c>
      <c r="D36" s="5" t="s">
        <v>41</v>
      </c>
      <c r="E36" s="5" t="s">
        <v>43</v>
      </c>
      <c r="F36" s="22">
        <v>129</v>
      </c>
      <c r="G36" s="23" t="s">
        <v>885</v>
      </c>
      <c r="H36" s="18">
        <v>491.03399999999999</v>
      </c>
      <c r="I36" s="18">
        <v>491.03300000000002</v>
      </c>
    </row>
    <row r="37" spans="1:11" ht="24" customHeight="1">
      <c r="A37" s="4"/>
      <c r="B37" s="8"/>
      <c r="C37" s="5" t="s">
        <v>16</v>
      </c>
      <c r="D37" s="5" t="s">
        <v>41</v>
      </c>
      <c r="E37" s="5" t="s">
        <v>43</v>
      </c>
      <c r="F37" s="20" t="s">
        <v>45</v>
      </c>
      <c r="G37" s="21" t="s">
        <v>46</v>
      </c>
      <c r="H37" s="18">
        <f>H38</f>
        <v>0.64500000000000002</v>
      </c>
      <c r="I37" s="18">
        <f>I38</f>
        <v>0.64500000000000002</v>
      </c>
    </row>
    <row r="38" spans="1:11">
      <c r="A38" s="4"/>
      <c r="B38" s="8"/>
      <c r="C38" s="5" t="s">
        <v>16</v>
      </c>
      <c r="D38" s="5" t="s">
        <v>41</v>
      </c>
      <c r="E38" s="5" t="s">
        <v>43</v>
      </c>
      <c r="F38" s="4" t="s">
        <v>47</v>
      </c>
      <c r="G38" s="201" t="s">
        <v>48</v>
      </c>
      <c r="H38" s="18">
        <v>0.64500000000000002</v>
      </c>
      <c r="I38" s="18">
        <v>0.64500000000000002</v>
      </c>
    </row>
    <row r="39" spans="1:11" ht="24">
      <c r="A39" s="4"/>
      <c r="B39" s="8"/>
      <c r="C39" s="5" t="s">
        <v>16</v>
      </c>
      <c r="D39" s="5" t="s">
        <v>41</v>
      </c>
      <c r="E39" s="5" t="s">
        <v>43</v>
      </c>
      <c r="F39" s="4">
        <v>300</v>
      </c>
      <c r="G39" s="201" t="s">
        <v>49</v>
      </c>
      <c r="H39" s="18">
        <f>H40</f>
        <v>268.53899999999999</v>
      </c>
      <c r="I39" s="18">
        <f>I40</f>
        <v>268.53800000000001</v>
      </c>
    </row>
    <row r="40" spans="1:11" ht="36">
      <c r="A40" s="4"/>
      <c r="B40" s="8"/>
      <c r="C40" s="5" t="s">
        <v>16</v>
      </c>
      <c r="D40" s="5" t="s">
        <v>41</v>
      </c>
      <c r="E40" s="5" t="s">
        <v>43</v>
      </c>
      <c r="F40" s="4">
        <v>321</v>
      </c>
      <c r="G40" s="201" t="s">
        <v>50</v>
      </c>
      <c r="H40" s="18">
        <v>268.53899999999999</v>
      </c>
      <c r="I40" s="18">
        <v>268.53800000000001</v>
      </c>
    </row>
    <row r="41" spans="1:11" ht="60">
      <c r="A41" s="4"/>
      <c r="B41" s="4"/>
      <c r="C41" s="24" t="s">
        <v>16</v>
      </c>
      <c r="D41" s="24" t="s">
        <v>51</v>
      </c>
      <c r="E41" s="24"/>
      <c r="F41" s="24"/>
      <c r="G41" s="13" t="s">
        <v>52</v>
      </c>
      <c r="H41" s="14">
        <f>H42+H69</f>
        <v>89699.282000000007</v>
      </c>
      <c r="I41" s="14">
        <f>I42+I69</f>
        <v>89453.10500000001</v>
      </c>
      <c r="J41" s="2">
        <v>102472.447</v>
      </c>
      <c r="K41" s="180">
        <f>J41-H41</f>
        <v>12773.164999999994</v>
      </c>
    </row>
    <row r="42" spans="1:11" ht="36">
      <c r="A42" s="4"/>
      <c r="B42" s="4"/>
      <c r="C42" s="15" t="s">
        <v>16</v>
      </c>
      <c r="D42" s="15" t="s">
        <v>51</v>
      </c>
      <c r="E42" s="12" t="s">
        <v>21</v>
      </c>
      <c r="F42" s="15"/>
      <c r="G42" s="16" t="s">
        <v>22</v>
      </c>
      <c r="H42" s="17">
        <f t="shared" ref="H42:I43" si="3">H43</f>
        <v>88616.221000000005</v>
      </c>
      <c r="I42" s="17">
        <f t="shared" si="3"/>
        <v>88370.045000000013</v>
      </c>
      <c r="J42" s="2">
        <v>97074.106</v>
      </c>
      <c r="K42" s="180">
        <f>J42-H42</f>
        <v>8457.8849999999948</v>
      </c>
    </row>
    <row r="43" spans="1:11">
      <c r="A43" s="4"/>
      <c r="B43" s="4"/>
      <c r="C43" s="4" t="s">
        <v>16</v>
      </c>
      <c r="D43" s="4" t="s">
        <v>51</v>
      </c>
      <c r="E43" s="5" t="s">
        <v>23</v>
      </c>
      <c r="F43" s="4"/>
      <c r="G43" s="201" t="s">
        <v>24</v>
      </c>
      <c r="H43" s="18">
        <f t="shared" si="3"/>
        <v>88616.221000000005</v>
      </c>
      <c r="I43" s="18">
        <f t="shared" si="3"/>
        <v>88370.045000000013</v>
      </c>
    </row>
    <row r="44" spans="1:11" ht="24">
      <c r="A44" s="4"/>
      <c r="B44" s="4"/>
      <c r="C44" s="4" t="s">
        <v>16</v>
      </c>
      <c r="D44" s="4" t="s">
        <v>51</v>
      </c>
      <c r="E44" s="19" t="s">
        <v>25</v>
      </c>
      <c r="F44" s="4"/>
      <c r="G44" s="201" t="s">
        <v>26</v>
      </c>
      <c r="H44" s="18">
        <f>H45+H56+H62</f>
        <v>88616.221000000005</v>
      </c>
      <c r="I44" s="18">
        <f>I45+I56+I62</f>
        <v>88370.045000000013</v>
      </c>
    </row>
    <row r="45" spans="1:11" ht="24">
      <c r="A45" s="4"/>
      <c r="B45" s="4"/>
      <c r="C45" s="4" t="s">
        <v>16</v>
      </c>
      <c r="D45" s="4" t="s">
        <v>51</v>
      </c>
      <c r="E45" s="25" t="s">
        <v>53</v>
      </c>
      <c r="F45" s="4"/>
      <c r="G45" s="201" t="s">
        <v>54</v>
      </c>
      <c r="H45" s="18">
        <f>H46+H50+H52+H54</f>
        <v>46953.514000000003</v>
      </c>
      <c r="I45" s="18">
        <f>I46+I50+I52+I54</f>
        <v>46735.187000000005</v>
      </c>
    </row>
    <row r="46" spans="1:11" ht="56.45" customHeight="1">
      <c r="A46" s="4"/>
      <c r="B46" s="4"/>
      <c r="C46" s="4" t="s">
        <v>16</v>
      </c>
      <c r="D46" s="4" t="s">
        <v>51</v>
      </c>
      <c r="E46" s="25" t="s">
        <v>53</v>
      </c>
      <c r="F46" s="20" t="s">
        <v>29</v>
      </c>
      <c r="G46" s="21" t="s">
        <v>30</v>
      </c>
      <c r="H46" s="18">
        <f>H47+H48+H49</f>
        <v>46560.597000000002</v>
      </c>
      <c r="I46" s="18">
        <f>I47+I48+I49</f>
        <v>46381.614000000001</v>
      </c>
    </row>
    <row r="47" spans="1:11" ht="24">
      <c r="A47" s="4"/>
      <c r="B47" s="4"/>
      <c r="C47" s="4" t="s">
        <v>16</v>
      </c>
      <c r="D47" s="4" t="s">
        <v>51</v>
      </c>
      <c r="E47" s="25" t="s">
        <v>53</v>
      </c>
      <c r="F47" s="22" t="s">
        <v>31</v>
      </c>
      <c r="G47" s="23" t="s">
        <v>32</v>
      </c>
      <c r="H47" s="18">
        <v>29796.222000000002</v>
      </c>
      <c r="I47" s="18">
        <v>29784.720000000001</v>
      </c>
    </row>
    <row r="48" spans="1:11" ht="37.15" customHeight="1">
      <c r="A48" s="4"/>
      <c r="B48" s="4"/>
      <c r="C48" s="4" t="s">
        <v>16</v>
      </c>
      <c r="D48" s="4" t="s">
        <v>51</v>
      </c>
      <c r="E48" s="25" t="s">
        <v>53</v>
      </c>
      <c r="F48" s="22" t="s">
        <v>33</v>
      </c>
      <c r="G48" s="23" t="s">
        <v>34</v>
      </c>
      <c r="H48" s="18">
        <v>6067.9</v>
      </c>
      <c r="I48" s="18">
        <v>5991.5990000000002</v>
      </c>
    </row>
    <row r="49" spans="1:11" ht="49.15" customHeight="1">
      <c r="A49" s="4"/>
      <c r="B49" s="4"/>
      <c r="C49" s="4" t="s">
        <v>16</v>
      </c>
      <c r="D49" s="4" t="s">
        <v>51</v>
      </c>
      <c r="E49" s="25" t="s">
        <v>53</v>
      </c>
      <c r="F49" s="22">
        <v>129</v>
      </c>
      <c r="G49" s="23" t="s">
        <v>885</v>
      </c>
      <c r="H49" s="18">
        <v>10696.475</v>
      </c>
      <c r="I49" s="18">
        <v>10605.295</v>
      </c>
    </row>
    <row r="50" spans="1:11" ht="23.45" customHeight="1">
      <c r="A50" s="4"/>
      <c r="B50" s="4"/>
      <c r="C50" s="4" t="s">
        <v>16</v>
      </c>
      <c r="D50" s="4" t="s">
        <v>51</v>
      </c>
      <c r="E50" s="25" t="s">
        <v>53</v>
      </c>
      <c r="F50" s="20" t="s">
        <v>45</v>
      </c>
      <c r="G50" s="21" t="s">
        <v>46</v>
      </c>
      <c r="H50" s="18">
        <f>H51</f>
        <v>380.45100000000002</v>
      </c>
      <c r="I50" s="18">
        <f>I51</f>
        <v>341.108</v>
      </c>
    </row>
    <row r="51" spans="1:11">
      <c r="A51" s="4"/>
      <c r="B51" s="4"/>
      <c r="C51" s="4" t="s">
        <v>16</v>
      </c>
      <c r="D51" s="4" t="s">
        <v>51</v>
      </c>
      <c r="E51" s="25" t="s">
        <v>53</v>
      </c>
      <c r="F51" s="4" t="s">
        <v>47</v>
      </c>
      <c r="G51" s="201" t="s">
        <v>48</v>
      </c>
      <c r="H51" s="18">
        <v>380.45100000000002</v>
      </c>
      <c r="I51" s="18">
        <v>341.108</v>
      </c>
    </row>
    <row r="52" spans="1:11" ht="24">
      <c r="A52" s="4"/>
      <c r="B52" s="4"/>
      <c r="C52" s="4" t="s">
        <v>16</v>
      </c>
      <c r="D52" s="4" t="s">
        <v>51</v>
      </c>
      <c r="E52" s="25" t="s">
        <v>53</v>
      </c>
      <c r="F52" s="4">
        <v>300</v>
      </c>
      <c r="G52" s="201" t="s">
        <v>49</v>
      </c>
      <c r="H52" s="179">
        <f>H53</f>
        <v>9.4559999999999995</v>
      </c>
      <c r="I52" s="179">
        <f>I53</f>
        <v>9.4550000000000001</v>
      </c>
    </row>
    <row r="53" spans="1:11" ht="36">
      <c r="A53" s="4"/>
      <c r="B53" s="4"/>
      <c r="C53" s="4" t="s">
        <v>16</v>
      </c>
      <c r="D53" s="4" t="s">
        <v>51</v>
      </c>
      <c r="E53" s="25" t="s">
        <v>53</v>
      </c>
      <c r="F53" s="4">
        <v>321</v>
      </c>
      <c r="G53" s="201" t="s">
        <v>50</v>
      </c>
      <c r="H53" s="179">
        <v>9.4559999999999995</v>
      </c>
      <c r="I53" s="179">
        <v>9.4550000000000001</v>
      </c>
    </row>
    <row r="54" spans="1:11">
      <c r="A54" s="4"/>
      <c r="B54" s="4"/>
      <c r="C54" s="4" t="s">
        <v>16</v>
      </c>
      <c r="D54" s="4" t="s">
        <v>51</v>
      </c>
      <c r="E54" s="25" t="s">
        <v>53</v>
      </c>
      <c r="F54" s="4">
        <v>800</v>
      </c>
      <c r="G54" s="201" t="s">
        <v>74</v>
      </c>
      <c r="H54" s="179">
        <f>H55</f>
        <v>3.01</v>
      </c>
      <c r="I54" s="179">
        <f>I55</f>
        <v>3.01</v>
      </c>
    </row>
    <row r="55" spans="1:11">
      <c r="A55" s="4"/>
      <c r="B55" s="4"/>
      <c r="C55" s="4" t="s">
        <v>16</v>
      </c>
      <c r="D55" s="4" t="s">
        <v>51</v>
      </c>
      <c r="E55" s="25" t="s">
        <v>53</v>
      </c>
      <c r="F55" s="4">
        <v>853</v>
      </c>
      <c r="G55" s="201" t="s">
        <v>94</v>
      </c>
      <c r="H55" s="179">
        <v>3.01</v>
      </c>
      <c r="I55" s="179">
        <v>3.01</v>
      </c>
    </row>
    <row r="56" spans="1:11" ht="48">
      <c r="A56" s="4"/>
      <c r="B56" s="4"/>
      <c r="C56" s="4" t="s">
        <v>16</v>
      </c>
      <c r="D56" s="4" t="s">
        <v>51</v>
      </c>
      <c r="E56" s="5" t="s">
        <v>55</v>
      </c>
      <c r="F56" s="22"/>
      <c r="G56" s="23" t="s">
        <v>56</v>
      </c>
      <c r="H56" s="18">
        <f>H57+H60</f>
        <v>16280.822</v>
      </c>
      <c r="I56" s="18">
        <f>I57+I60</f>
        <v>16252.974</v>
      </c>
      <c r="J56" s="18">
        <f t="shared" ref="J56:K56" si="4">J57+J60</f>
        <v>0</v>
      </c>
      <c r="K56" s="18">
        <f t="shared" si="4"/>
        <v>0</v>
      </c>
    </row>
    <row r="57" spans="1:11" ht="58.15" customHeight="1">
      <c r="A57" s="4"/>
      <c r="B57" s="4"/>
      <c r="C57" s="4" t="s">
        <v>16</v>
      </c>
      <c r="D57" s="4" t="s">
        <v>51</v>
      </c>
      <c r="E57" s="5" t="s">
        <v>55</v>
      </c>
      <c r="F57" s="20" t="s">
        <v>29</v>
      </c>
      <c r="G57" s="21" t="s">
        <v>30</v>
      </c>
      <c r="H57" s="18">
        <f>H58+H59</f>
        <v>16278.300999999999</v>
      </c>
      <c r="I57" s="18">
        <f>I58+I59</f>
        <v>16250.453</v>
      </c>
    </row>
    <row r="58" spans="1:11" ht="24">
      <c r="A58" s="4"/>
      <c r="B58" s="4"/>
      <c r="C58" s="4" t="s">
        <v>16</v>
      </c>
      <c r="D58" s="4" t="s">
        <v>51</v>
      </c>
      <c r="E58" s="5" t="s">
        <v>55</v>
      </c>
      <c r="F58" s="22" t="s">
        <v>31</v>
      </c>
      <c r="G58" s="23" t="s">
        <v>32</v>
      </c>
      <c r="H58" s="18">
        <v>12502.535</v>
      </c>
      <c r="I58" s="18">
        <v>12489.57</v>
      </c>
    </row>
    <row r="59" spans="1:11" ht="48.6" customHeight="1">
      <c r="A59" s="4"/>
      <c r="B59" s="4"/>
      <c r="C59" s="4" t="s">
        <v>16</v>
      </c>
      <c r="D59" s="4" t="s">
        <v>51</v>
      </c>
      <c r="E59" s="5" t="s">
        <v>55</v>
      </c>
      <c r="F59" s="22">
        <v>129</v>
      </c>
      <c r="G59" s="23" t="s">
        <v>885</v>
      </c>
      <c r="H59" s="18">
        <v>3775.7660000000001</v>
      </c>
      <c r="I59" s="18">
        <v>3760.8829999999998</v>
      </c>
    </row>
    <row r="60" spans="1:11" ht="24">
      <c r="A60" s="4"/>
      <c r="B60" s="4"/>
      <c r="C60" s="4" t="s">
        <v>16</v>
      </c>
      <c r="D60" s="4" t="s">
        <v>51</v>
      </c>
      <c r="E60" s="5" t="s">
        <v>55</v>
      </c>
      <c r="F60" s="4">
        <v>300</v>
      </c>
      <c r="G60" s="201" t="s">
        <v>49</v>
      </c>
      <c r="H60" s="179">
        <f>H61</f>
        <v>2.5209999999999999</v>
      </c>
      <c r="I60" s="179">
        <f>I61</f>
        <v>2.5209999999999999</v>
      </c>
    </row>
    <row r="61" spans="1:11" ht="36">
      <c r="A61" s="4"/>
      <c r="B61" s="4"/>
      <c r="C61" s="4" t="s">
        <v>16</v>
      </c>
      <c r="D61" s="4" t="s">
        <v>51</v>
      </c>
      <c r="E61" s="5" t="s">
        <v>55</v>
      </c>
      <c r="F61" s="4">
        <v>321</v>
      </c>
      <c r="G61" s="201" t="s">
        <v>50</v>
      </c>
      <c r="H61" s="179">
        <v>2.5209999999999999</v>
      </c>
      <c r="I61" s="179">
        <v>2.5209999999999999</v>
      </c>
    </row>
    <row r="62" spans="1:11" ht="24">
      <c r="A62" s="4"/>
      <c r="B62" s="4"/>
      <c r="C62" s="4" t="s">
        <v>16</v>
      </c>
      <c r="D62" s="4" t="s">
        <v>51</v>
      </c>
      <c r="E62" s="5" t="s">
        <v>43</v>
      </c>
      <c r="F62" s="22"/>
      <c r="G62" s="23" t="s">
        <v>44</v>
      </c>
      <c r="H62" s="18">
        <f>H63+H67</f>
        <v>25381.885000000002</v>
      </c>
      <c r="I62" s="18">
        <f>I63+I67</f>
        <v>25381.884000000002</v>
      </c>
      <c r="J62" s="2">
        <v>34709.856</v>
      </c>
      <c r="K62" s="180">
        <f>J62-H62</f>
        <v>9327.9709999999977</v>
      </c>
    </row>
    <row r="63" spans="1:11" ht="58.9" customHeight="1">
      <c r="A63" s="4"/>
      <c r="B63" s="4"/>
      <c r="C63" s="4" t="s">
        <v>16</v>
      </c>
      <c r="D63" s="4" t="s">
        <v>51</v>
      </c>
      <c r="E63" s="5" t="s">
        <v>43</v>
      </c>
      <c r="F63" s="20" t="s">
        <v>29</v>
      </c>
      <c r="G63" s="21" t="s">
        <v>30</v>
      </c>
      <c r="H63" s="18">
        <f>H64+H66+H65</f>
        <v>24883.509000000002</v>
      </c>
      <c r="I63" s="18">
        <f>I64+I66+I65</f>
        <v>24883.508000000002</v>
      </c>
    </row>
    <row r="64" spans="1:11" ht="24">
      <c r="A64" s="4"/>
      <c r="B64" s="4"/>
      <c r="C64" s="4" t="s">
        <v>16</v>
      </c>
      <c r="D64" s="4" t="s">
        <v>51</v>
      </c>
      <c r="E64" s="5" t="s">
        <v>43</v>
      </c>
      <c r="F64" s="22" t="s">
        <v>31</v>
      </c>
      <c r="G64" s="23" t="s">
        <v>32</v>
      </c>
      <c r="H64" s="18">
        <v>18438.308000000001</v>
      </c>
      <c r="I64" s="18">
        <v>18438.308000000001</v>
      </c>
    </row>
    <row r="65" spans="1:9" ht="34.9" customHeight="1">
      <c r="A65" s="4"/>
      <c r="B65" s="4"/>
      <c r="C65" s="4" t="s">
        <v>16</v>
      </c>
      <c r="D65" s="4" t="s">
        <v>51</v>
      </c>
      <c r="E65" s="5" t="s">
        <v>43</v>
      </c>
      <c r="F65" s="22" t="s">
        <v>33</v>
      </c>
      <c r="G65" s="23" t="s">
        <v>34</v>
      </c>
      <c r="H65" s="18">
        <v>936.21100000000001</v>
      </c>
      <c r="I65" s="18">
        <v>936.21</v>
      </c>
    </row>
    <row r="66" spans="1:9" ht="46.9" customHeight="1">
      <c r="A66" s="4"/>
      <c r="B66" s="4"/>
      <c r="C66" s="4" t="s">
        <v>16</v>
      </c>
      <c r="D66" s="4" t="s">
        <v>51</v>
      </c>
      <c r="E66" s="5" t="s">
        <v>43</v>
      </c>
      <c r="F66" s="22">
        <v>129</v>
      </c>
      <c r="G66" s="23" t="s">
        <v>885</v>
      </c>
      <c r="H66" s="18">
        <v>5508.99</v>
      </c>
      <c r="I66" s="18">
        <v>5508.99</v>
      </c>
    </row>
    <row r="67" spans="1:9" ht="24">
      <c r="A67" s="4"/>
      <c r="B67" s="4"/>
      <c r="C67" s="4" t="s">
        <v>16</v>
      </c>
      <c r="D67" s="4" t="s">
        <v>51</v>
      </c>
      <c r="E67" s="5" t="s">
        <v>43</v>
      </c>
      <c r="F67" s="4">
        <v>300</v>
      </c>
      <c r="G67" s="201" t="s">
        <v>49</v>
      </c>
      <c r="H67" s="179">
        <f>H68</f>
        <v>498.37599999999998</v>
      </c>
      <c r="I67" s="179">
        <f>I68</f>
        <v>498.37599999999998</v>
      </c>
    </row>
    <row r="68" spans="1:9" ht="36">
      <c r="A68" s="4"/>
      <c r="B68" s="4"/>
      <c r="C68" s="4" t="s">
        <v>16</v>
      </c>
      <c r="D68" s="4" t="s">
        <v>51</v>
      </c>
      <c r="E68" s="5" t="s">
        <v>43</v>
      </c>
      <c r="F68" s="4">
        <v>321</v>
      </c>
      <c r="G68" s="201" t="s">
        <v>50</v>
      </c>
      <c r="H68" s="179">
        <v>498.37599999999998</v>
      </c>
      <c r="I68" s="179">
        <v>498.37599999999998</v>
      </c>
    </row>
    <row r="69" spans="1:9" ht="24">
      <c r="A69" s="4"/>
      <c r="B69" s="4"/>
      <c r="C69" s="4" t="s">
        <v>16</v>
      </c>
      <c r="D69" s="4" t="s">
        <v>51</v>
      </c>
      <c r="E69" s="5" t="s">
        <v>35</v>
      </c>
      <c r="F69" s="4"/>
      <c r="G69" s="201" t="s">
        <v>36</v>
      </c>
      <c r="H69" s="18">
        <f>H70+H75</f>
        <v>1083.0610000000001</v>
      </c>
      <c r="I69" s="18">
        <f>I70+I75</f>
        <v>1083.06</v>
      </c>
    </row>
    <row r="70" spans="1:9" ht="24">
      <c r="A70" s="4"/>
      <c r="B70" s="4"/>
      <c r="C70" s="5" t="s">
        <v>16</v>
      </c>
      <c r="D70" s="5" t="s">
        <v>51</v>
      </c>
      <c r="E70" s="5" t="s">
        <v>886</v>
      </c>
      <c r="F70" s="5"/>
      <c r="G70" s="201" t="s">
        <v>890</v>
      </c>
      <c r="H70" s="18">
        <f>H71</f>
        <v>404.06100000000004</v>
      </c>
      <c r="I70" s="18">
        <f>I71</f>
        <v>404.06</v>
      </c>
    </row>
    <row r="71" spans="1:9" ht="60" customHeight="1">
      <c r="A71" s="4"/>
      <c r="B71" s="4"/>
      <c r="C71" s="5" t="s">
        <v>16</v>
      </c>
      <c r="D71" s="5" t="s">
        <v>51</v>
      </c>
      <c r="E71" s="5" t="s">
        <v>887</v>
      </c>
      <c r="F71" s="5"/>
      <c r="G71" s="201" t="s">
        <v>889</v>
      </c>
      <c r="H71" s="18">
        <f>H72</f>
        <v>404.06100000000004</v>
      </c>
      <c r="I71" s="18">
        <f>I72</f>
        <v>404.06</v>
      </c>
    </row>
    <row r="72" spans="1:9" ht="57.6" customHeight="1">
      <c r="A72" s="4"/>
      <c r="B72" s="4"/>
      <c r="C72" s="5" t="s">
        <v>16</v>
      </c>
      <c r="D72" s="5" t="s">
        <v>51</v>
      </c>
      <c r="E72" s="5" t="s">
        <v>887</v>
      </c>
      <c r="F72" s="5" t="s">
        <v>29</v>
      </c>
      <c r="G72" s="21" t="s">
        <v>30</v>
      </c>
      <c r="H72" s="18">
        <f>H73+H74</f>
        <v>404.06100000000004</v>
      </c>
      <c r="I72" s="18">
        <f>I73+I74</f>
        <v>404.06</v>
      </c>
    </row>
    <row r="73" spans="1:9" ht="24">
      <c r="A73" s="4"/>
      <c r="B73" s="4"/>
      <c r="C73" s="5" t="s">
        <v>16</v>
      </c>
      <c r="D73" s="5" t="s">
        <v>51</v>
      </c>
      <c r="E73" s="5" t="s">
        <v>887</v>
      </c>
      <c r="F73" s="5" t="s">
        <v>31</v>
      </c>
      <c r="G73" s="23" t="s">
        <v>32</v>
      </c>
      <c r="H73" s="18">
        <v>310.33800000000002</v>
      </c>
      <c r="I73" s="18">
        <v>310.33800000000002</v>
      </c>
    </row>
    <row r="74" spans="1:9" ht="48.6" customHeight="1">
      <c r="A74" s="4"/>
      <c r="B74" s="4"/>
      <c r="C74" s="5" t="s">
        <v>16</v>
      </c>
      <c r="D74" s="5" t="s">
        <v>51</v>
      </c>
      <c r="E74" s="5" t="s">
        <v>887</v>
      </c>
      <c r="F74" s="5" t="s">
        <v>888</v>
      </c>
      <c r="G74" s="23" t="s">
        <v>885</v>
      </c>
      <c r="H74" s="18">
        <v>93.722999999999999</v>
      </c>
      <c r="I74" s="18">
        <v>93.721999999999994</v>
      </c>
    </row>
    <row r="75" spans="1:9" ht="36">
      <c r="A75" s="4"/>
      <c r="B75" s="4"/>
      <c r="C75" s="4" t="s">
        <v>16</v>
      </c>
      <c r="D75" s="4" t="s">
        <v>51</v>
      </c>
      <c r="E75" s="5" t="s">
        <v>37</v>
      </c>
      <c r="F75" s="4"/>
      <c r="G75" s="201" t="s">
        <v>38</v>
      </c>
      <c r="H75" s="18">
        <f>H76</f>
        <v>679</v>
      </c>
      <c r="I75" s="18">
        <f>I76</f>
        <v>679</v>
      </c>
    </row>
    <row r="76" spans="1:9" ht="24">
      <c r="A76" s="4"/>
      <c r="B76" s="4"/>
      <c r="C76" s="4" t="s">
        <v>16</v>
      </c>
      <c r="D76" s="4" t="s">
        <v>51</v>
      </c>
      <c r="E76" s="5" t="s">
        <v>57</v>
      </c>
      <c r="F76" s="22"/>
      <c r="G76" s="23" t="s">
        <v>58</v>
      </c>
      <c r="H76" s="18">
        <f>H77</f>
        <v>679</v>
      </c>
      <c r="I76" s="18">
        <f>I77</f>
        <v>679</v>
      </c>
    </row>
    <row r="77" spans="1:9" ht="58.9" customHeight="1">
      <c r="A77" s="4"/>
      <c r="B77" s="4"/>
      <c r="C77" s="4" t="s">
        <v>16</v>
      </c>
      <c r="D77" s="4" t="s">
        <v>51</v>
      </c>
      <c r="E77" s="5" t="s">
        <v>57</v>
      </c>
      <c r="F77" s="20" t="s">
        <v>29</v>
      </c>
      <c r="G77" s="21" t="s">
        <v>30</v>
      </c>
      <c r="H77" s="18">
        <f>H78+H79</f>
        <v>679</v>
      </c>
      <c r="I77" s="18">
        <f>I78+I79</f>
        <v>679</v>
      </c>
    </row>
    <row r="78" spans="1:9" ht="24">
      <c r="A78" s="4"/>
      <c r="B78" s="4"/>
      <c r="C78" s="4" t="s">
        <v>16</v>
      </c>
      <c r="D78" s="4" t="s">
        <v>51</v>
      </c>
      <c r="E78" s="5" t="s">
        <v>57</v>
      </c>
      <c r="F78" s="22" t="s">
        <v>31</v>
      </c>
      <c r="G78" s="23" t="s">
        <v>32</v>
      </c>
      <c r="H78" s="18">
        <v>521.505</v>
      </c>
      <c r="I78" s="18">
        <v>521.505</v>
      </c>
    </row>
    <row r="79" spans="1:9" ht="46.9" customHeight="1">
      <c r="A79" s="4"/>
      <c r="B79" s="4"/>
      <c r="C79" s="4" t="s">
        <v>16</v>
      </c>
      <c r="D79" s="4" t="s">
        <v>51</v>
      </c>
      <c r="E79" s="5" t="s">
        <v>57</v>
      </c>
      <c r="F79" s="22">
        <v>129</v>
      </c>
      <c r="G79" s="23" t="s">
        <v>885</v>
      </c>
      <c r="H79" s="18">
        <v>157.495</v>
      </c>
      <c r="I79" s="18">
        <v>157.495</v>
      </c>
    </row>
    <row r="80" spans="1:9">
      <c r="A80" s="4"/>
      <c r="B80" s="4"/>
      <c r="C80" s="24" t="s">
        <v>16</v>
      </c>
      <c r="D80" s="11" t="s">
        <v>59</v>
      </c>
      <c r="E80" s="11"/>
      <c r="F80" s="181"/>
      <c r="G80" s="26" t="s">
        <v>60</v>
      </c>
      <c r="H80" s="14">
        <f t="shared" ref="H80:I85" si="5">H81</f>
        <v>12.4</v>
      </c>
      <c r="I80" s="14">
        <f t="shared" si="5"/>
        <v>12.4</v>
      </c>
    </row>
    <row r="81" spans="1:10" ht="36">
      <c r="A81" s="4"/>
      <c r="B81" s="4"/>
      <c r="C81" s="15" t="s">
        <v>16</v>
      </c>
      <c r="D81" s="12" t="s">
        <v>59</v>
      </c>
      <c r="E81" s="12" t="s">
        <v>21</v>
      </c>
      <c r="F81" s="15"/>
      <c r="G81" s="16" t="s">
        <v>22</v>
      </c>
      <c r="H81" s="17">
        <f>H82</f>
        <v>12.4</v>
      </c>
      <c r="I81" s="17">
        <f>I82</f>
        <v>12.4</v>
      </c>
    </row>
    <row r="82" spans="1:10" ht="24">
      <c r="A82" s="4"/>
      <c r="B82" s="4"/>
      <c r="C82" s="176" t="s">
        <v>16</v>
      </c>
      <c r="D82" s="177" t="s">
        <v>59</v>
      </c>
      <c r="E82" s="177" t="s">
        <v>61</v>
      </c>
      <c r="F82" s="176"/>
      <c r="G82" s="178" t="s">
        <v>62</v>
      </c>
      <c r="H82" s="18">
        <f>H83</f>
        <v>12.4</v>
      </c>
      <c r="I82" s="18">
        <f>I83</f>
        <v>12.4</v>
      </c>
    </row>
    <row r="83" spans="1:10" ht="36">
      <c r="A83" s="4"/>
      <c r="B83" s="4"/>
      <c r="C83" s="176" t="s">
        <v>16</v>
      </c>
      <c r="D83" s="177" t="s">
        <v>59</v>
      </c>
      <c r="E83" s="177" t="s">
        <v>63</v>
      </c>
      <c r="F83" s="177"/>
      <c r="G83" s="178" t="s">
        <v>64</v>
      </c>
      <c r="H83" s="18">
        <f t="shared" si="5"/>
        <v>12.4</v>
      </c>
      <c r="I83" s="18">
        <f t="shared" si="5"/>
        <v>12.4</v>
      </c>
    </row>
    <row r="84" spans="1:10" ht="48" customHeight="1">
      <c r="A84" s="4"/>
      <c r="B84" s="4"/>
      <c r="C84" s="4" t="s">
        <v>16</v>
      </c>
      <c r="D84" s="5" t="s">
        <v>59</v>
      </c>
      <c r="E84" s="25" t="s">
        <v>65</v>
      </c>
      <c r="F84" s="22"/>
      <c r="G84" s="27" t="s">
        <v>66</v>
      </c>
      <c r="H84" s="182">
        <f t="shared" si="5"/>
        <v>12.4</v>
      </c>
      <c r="I84" s="182">
        <f t="shared" si="5"/>
        <v>12.4</v>
      </c>
    </row>
    <row r="85" spans="1:10" ht="24" customHeight="1">
      <c r="A85" s="4"/>
      <c r="B85" s="4"/>
      <c r="C85" s="4" t="s">
        <v>16</v>
      </c>
      <c r="D85" s="5" t="s">
        <v>59</v>
      </c>
      <c r="E85" s="25" t="s">
        <v>65</v>
      </c>
      <c r="F85" s="20" t="s">
        <v>45</v>
      </c>
      <c r="G85" s="21" t="s">
        <v>46</v>
      </c>
      <c r="H85" s="182">
        <f t="shared" si="5"/>
        <v>12.4</v>
      </c>
      <c r="I85" s="182">
        <f t="shared" si="5"/>
        <v>12.4</v>
      </c>
    </row>
    <row r="86" spans="1:10">
      <c r="A86" s="4"/>
      <c r="B86" s="4"/>
      <c r="C86" s="4" t="s">
        <v>16</v>
      </c>
      <c r="D86" s="5" t="s">
        <v>59</v>
      </c>
      <c r="E86" s="25" t="s">
        <v>65</v>
      </c>
      <c r="F86" s="4" t="s">
        <v>47</v>
      </c>
      <c r="G86" s="201" t="s">
        <v>48</v>
      </c>
      <c r="H86" s="18">
        <v>12.4</v>
      </c>
      <c r="I86" s="18">
        <v>12.4</v>
      </c>
    </row>
    <row r="87" spans="1:10" ht="47.45" customHeight="1">
      <c r="A87" s="4"/>
      <c r="B87" s="4"/>
      <c r="C87" s="24" t="s">
        <v>16</v>
      </c>
      <c r="D87" s="24" t="s">
        <v>67</v>
      </c>
      <c r="E87" s="11"/>
      <c r="F87" s="24"/>
      <c r="G87" s="13" t="s">
        <v>68</v>
      </c>
      <c r="H87" s="10">
        <f t="shared" ref="H87:I89" si="6">H88</f>
        <v>1384.8790000000001</v>
      </c>
      <c r="I87" s="10">
        <f t="shared" si="6"/>
        <v>1384.877</v>
      </c>
      <c r="J87" s="2">
        <v>1504.9580000000001</v>
      </c>
    </row>
    <row r="88" spans="1:10" ht="36">
      <c r="A88" s="4"/>
      <c r="B88" s="4"/>
      <c r="C88" s="15" t="s">
        <v>16</v>
      </c>
      <c r="D88" s="15" t="s">
        <v>67</v>
      </c>
      <c r="E88" s="12" t="s">
        <v>21</v>
      </c>
      <c r="F88" s="15"/>
      <c r="G88" s="16" t="s">
        <v>22</v>
      </c>
      <c r="H88" s="17">
        <f t="shared" si="6"/>
        <v>1384.8790000000001</v>
      </c>
      <c r="I88" s="17">
        <f t="shared" si="6"/>
        <v>1384.877</v>
      </c>
    </row>
    <row r="89" spans="1:10">
      <c r="A89" s="4"/>
      <c r="B89" s="4"/>
      <c r="C89" s="4" t="s">
        <v>16</v>
      </c>
      <c r="D89" s="4" t="s">
        <v>67</v>
      </c>
      <c r="E89" s="5" t="s">
        <v>23</v>
      </c>
      <c r="F89" s="4"/>
      <c r="G89" s="201" t="s">
        <v>24</v>
      </c>
      <c r="H89" s="18">
        <f t="shared" si="6"/>
        <v>1384.8790000000001</v>
      </c>
      <c r="I89" s="18">
        <f t="shared" si="6"/>
        <v>1384.877</v>
      </c>
    </row>
    <row r="90" spans="1:10" ht="24">
      <c r="A90" s="4"/>
      <c r="B90" s="4"/>
      <c r="C90" s="4" t="s">
        <v>16</v>
      </c>
      <c r="D90" s="4" t="s">
        <v>67</v>
      </c>
      <c r="E90" s="25" t="s">
        <v>25</v>
      </c>
      <c r="F90" s="4"/>
      <c r="G90" s="201" t="s">
        <v>26</v>
      </c>
      <c r="H90" s="18">
        <f>H92+H96</f>
        <v>1384.8790000000001</v>
      </c>
      <c r="I90" s="18">
        <f>I92+I96</f>
        <v>1384.877</v>
      </c>
    </row>
    <row r="91" spans="1:10" ht="24">
      <c r="A91" s="4"/>
      <c r="B91" s="4"/>
      <c r="C91" s="4" t="s">
        <v>16</v>
      </c>
      <c r="D91" s="4" t="s">
        <v>67</v>
      </c>
      <c r="E91" s="5" t="s">
        <v>43</v>
      </c>
      <c r="F91" s="22"/>
      <c r="G91" s="23" t="s">
        <v>44</v>
      </c>
      <c r="H91" s="18">
        <f>H92+H96</f>
        <v>1384.8790000000001</v>
      </c>
      <c r="I91" s="18">
        <f>I92+I96</f>
        <v>1384.877</v>
      </c>
    </row>
    <row r="92" spans="1:10" ht="58.15" customHeight="1">
      <c r="A92" s="4"/>
      <c r="B92" s="4"/>
      <c r="C92" s="4" t="s">
        <v>16</v>
      </c>
      <c r="D92" s="4" t="s">
        <v>67</v>
      </c>
      <c r="E92" s="5" t="s">
        <v>43</v>
      </c>
      <c r="F92" s="20" t="s">
        <v>29</v>
      </c>
      <c r="G92" s="21" t="s">
        <v>30</v>
      </c>
      <c r="H92" s="18">
        <f>H93+H94+H95</f>
        <v>1349.9910000000002</v>
      </c>
      <c r="I92" s="18">
        <f>I93+I94+I95</f>
        <v>1349.989</v>
      </c>
    </row>
    <row r="93" spans="1:10" ht="24">
      <c r="A93" s="4"/>
      <c r="B93" s="4"/>
      <c r="C93" s="4" t="s">
        <v>16</v>
      </c>
      <c r="D93" s="4" t="s">
        <v>67</v>
      </c>
      <c r="E93" s="5" t="s">
        <v>43</v>
      </c>
      <c r="F93" s="22" t="s">
        <v>31</v>
      </c>
      <c r="G93" s="23" t="s">
        <v>32</v>
      </c>
      <c r="H93" s="18">
        <v>575.55600000000004</v>
      </c>
      <c r="I93" s="18">
        <v>575.55499999999995</v>
      </c>
    </row>
    <row r="94" spans="1:10" ht="35.450000000000003" customHeight="1">
      <c r="A94" s="4"/>
      <c r="B94" s="4"/>
      <c r="C94" s="4" t="s">
        <v>16</v>
      </c>
      <c r="D94" s="4" t="s">
        <v>67</v>
      </c>
      <c r="E94" s="5" t="s">
        <v>43</v>
      </c>
      <c r="F94" s="22" t="s">
        <v>33</v>
      </c>
      <c r="G94" s="23" t="s">
        <v>34</v>
      </c>
      <c r="H94" s="18">
        <v>463.15899999999999</v>
      </c>
      <c r="I94" s="18">
        <v>463.15800000000002</v>
      </c>
    </row>
    <row r="95" spans="1:10" ht="47.45" customHeight="1">
      <c r="A95" s="4"/>
      <c r="B95" s="4"/>
      <c r="C95" s="4" t="s">
        <v>16</v>
      </c>
      <c r="D95" s="4" t="s">
        <v>67</v>
      </c>
      <c r="E95" s="5" t="s">
        <v>43</v>
      </c>
      <c r="F95" s="22">
        <v>129</v>
      </c>
      <c r="G95" s="23" t="s">
        <v>885</v>
      </c>
      <c r="H95" s="18">
        <v>311.27600000000001</v>
      </c>
      <c r="I95" s="18">
        <v>311.27600000000001</v>
      </c>
    </row>
    <row r="96" spans="1:10" ht="24" customHeight="1">
      <c r="A96" s="4"/>
      <c r="B96" s="4"/>
      <c r="C96" s="4" t="s">
        <v>16</v>
      </c>
      <c r="D96" s="4" t="s">
        <v>67</v>
      </c>
      <c r="E96" s="5" t="s">
        <v>43</v>
      </c>
      <c r="F96" s="20" t="s">
        <v>45</v>
      </c>
      <c r="G96" s="21" t="s">
        <v>46</v>
      </c>
      <c r="H96" s="18">
        <f>H97</f>
        <v>34.887999999999998</v>
      </c>
      <c r="I96" s="18">
        <f>I97</f>
        <v>34.887999999999998</v>
      </c>
    </row>
    <row r="97" spans="1:11">
      <c r="A97" s="4"/>
      <c r="B97" s="4"/>
      <c r="C97" s="4" t="s">
        <v>16</v>
      </c>
      <c r="D97" s="4" t="s">
        <v>67</v>
      </c>
      <c r="E97" s="5" t="s">
        <v>43</v>
      </c>
      <c r="F97" s="4" t="s">
        <v>47</v>
      </c>
      <c r="G97" s="201" t="s">
        <v>48</v>
      </c>
      <c r="H97" s="18">
        <v>34.887999999999998</v>
      </c>
      <c r="I97" s="18">
        <v>34.887999999999998</v>
      </c>
    </row>
    <row r="98" spans="1:11">
      <c r="A98" s="4"/>
      <c r="B98" s="4"/>
      <c r="C98" s="24" t="s">
        <v>16</v>
      </c>
      <c r="D98" s="24" t="s">
        <v>4</v>
      </c>
      <c r="E98" s="11"/>
      <c r="F98" s="24"/>
      <c r="G98" s="13" t="s">
        <v>69</v>
      </c>
      <c r="H98" s="14">
        <f>H101</f>
        <v>570.18499999999995</v>
      </c>
      <c r="I98" s="14">
        <f>I101</f>
        <v>0</v>
      </c>
    </row>
    <row r="99" spans="1:11" ht="24">
      <c r="A99" s="4"/>
      <c r="B99" s="4"/>
      <c r="C99" s="4" t="s">
        <v>16</v>
      </c>
      <c r="D99" s="4" t="s">
        <v>4</v>
      </c>
      <c r="E99" s="5" t="s">
        <v>35</v>
      </c>
      <c r="F99" s="5"/>
      <c r="G99" s="201" t="s">
        <v>36</v>
      </c>
      <c r="H99" s="18">
        <f>H101</f>
        <v>570.18499999999995</v>
      </c>
      <c r="I99" s="18">
        <f>I101</f>
        <v>0</v>
      </c>
    </row>
    <row r="100" spans="1:11">
      <c r="A100" s="4"/>
      <c r="B100" s="4"/>
      <c r="C100" s="4" t="s">
        <v>16</v>
      </c>
      <c r="D100" s="4" t="s">
        <v>4</v>
      </c>
      <c r="E100" s="5" t="s">
        <v>70</v>
      </c>
      <c r="F100" s="5"/>
      <c r="G100" s="201" t="s">
        <v>71</v>
      </c>
      <c r="H100" s="18">
        <f>H101</f>
        <v>570.18499999999995</v>
      </c>
      <c r="I100" s="18">
        <f>I101</f>
        <v>0</v>
      </c>
    </row>
    <row r="101" spans="1:11" ht="24">
      <c r="A101" s="4"/>
      <c r="B101" s="4"/>
      <c r="C101" s="4" t="s">
        <v>16</v>
      </c>
      <c r="D101" s="4" t="s">
        <v>4</v>
      </c>
      <c r="E101" s="5" t="s">
        <v>72</v>
      </c>
      <c r="F101" s="4"/>
      <c r="G101" s="201" t="s">
        <v>73</v>
      </c>
      <c r="H101" s="18">
        <f>H103</f>
        <v>570.18499999999995</v>
      </c>
      <c r="I101" s="18">
        <f>I103</f>
        <v>0</v>
      </c>
    </row>
    <row r="102" spans="1:11">
      <c r="A102" s="4"/>
      <c r="B102" s="4"/>
      <c r="C102" s="4" t="s">
        <v>16</v>
      </c>
      <c r="D102" s="4" t="s">
        <v>4</v>
      </c>
      <c r="E102" s="5" t="s">
        <v>72</v>
      </c>
      <c r="F102" s="4">
        <v>800</v>
      </c>
      <c r="G102" s="201" t="s">
        <v>74</v>
      </c>
      <c r="H102" s="18">
        <f>H103</f>
        <v>570.18499999999995</v>
      </c>
      <c r="I102" s="18">
        <f>I103</f>
        <v>0</v>
      </c>
    </row>
    <row r="103" spans="1:11">
      <c r="A103" s="4"/>
      <c r="B103" s="4"/>
      <c r="C103" s="4" t="s">
        <v>16</v>
      </c>
      <c r="D103" s="4" t="s">
        <v>4</v>
      </c>
      <c r="E103" s="5" t="s">
        <v>72</v>
      </c>
      <c r="F103" s="4" t="s">
        <v>75</v>
      </c>
      <c r="G103" s="201" t="s">
        <v>76</v>
      </c>
      <c r="H103" s="18">
        <v>570.18499999999995</v>
      </c>
      <c r="I103" s="18">
        <v>0</v>
      </c>
    </row>
    <row r="104" spans="1:11">
      <c r="A104" s="4"/>
      <c r="B104" s="4"/>
      <c r="C104" s="24" t="s">
        <v>16</v>
      </c>
      <c r="D104" s="24" t="s">
        <v>77</v>
      </c>
      <c r="E104" s="11"/>
      <c r="F104" s="24"/>
      <c r="G104" s="13" t="s">
        <v>78</v>
      </c>
      <c r="H104" s="14">
        <f>H105+H161+H171</f>
        <v>126459.636</v>
      </c>
      <c r="I104" s="14">
        <f>I105+I161+I171</f>
        <v>124446.81500000002</v>
      </c>
      <c r="J104" s="2">
        <v>91800.434999999998</v>
      </c>
      <c r="K104" s="180">
        <f>J104-H104</f>
        <v>-34659.201000000001</v>
      </c>
    </row>
    <row r="105" spans="1:11" ht="36">
      <c r="A105" s="4"/>
      <c r="B105" s="4"/>
      <c r="C105" s="15" t="s">
        <v>16</v>
      </c>
      <c r="D105" s="15" t="s">
        <v>77</v>
      </c>
      <c r="E105" s="12" t="s">
        <v>21</v>
      </c>
      <c r="F105" s="15"/>
      <c r="G105" s="16" t="s">
        <v>22</v>
      </c>
      <c r="H105" s="17">
        <f>H106+H136</f>
        <v>124819.21399999999</v>
      </c>
      <c r="I105" s="17">
        <f>I106+I136</f>
        <v>123452.81400000001</v>
      </c>
    </row>
    <row r="106" spans="1:11" ht="24">
      <c r="A106" s="4"/>
      <c r="B106" s="4"/>
      <c r="C106" s="4" t="s">
        <v>16</v>
      </c>
      <c r="D106" s="4" t="s">
        <v>77</v>
      </c>
      <c r="E106" s="5" t="s">
        <v>61</v>
      </c>
      <c r="F106" s="4"/>
      <c r="G106" s="201" t="s">
        <v>62</v>
      </c>
      <c r="H106" s="18">
        <f>H107+H129</f>
        <v>79898.481999999989</v>
      </c>
      <c r="I106" s="18">
        <f>I107+I129</f>
        <v>78576.249000000011</v>
      </c>
    </row>
    <row r="107" spans="1:11" ht="36">
      <c r="A107" s="4"/>
      <c r="B107" s="4"/>
      <c r="C107" s="4" t="s">
        <v>16</v>
      </c>
      <c r="D107" s="4" t="s">
        <v>77</v>
      </c>
      <c r="E107" s="5" t="s">
        <v>79</v>
      </c>
      <c r="F107" s="4"/>
      <c r="G107" s="201" t="s">
        <v>80</v>
      </c>
      <c r="H107" s="18">
        <f>H108+H118+H126</f>
        <v>79534.581999999995</v>
      </c>
      <c r="I107" s="18">
        <f>I108+I118+I126</f>
        <v>78212.349000000017</v>
      </c>
    </row>
    <row r="108" spans="1:11" ht="24">
      <c r="A108" s="4"/>
      <c r="B108" s="4"/>
      <c r="C108" s="4" t="s">
        <v>16</v>
      </c>
      <c r="D108" s="4" t="s">
        <v>77</v>
      </c>
      <c r="E108" s="5" t="s">
        <v>81</v>
      </c>
      <c r="F108" s="22"/>
      <c r="G108" s="27" t="s">
        <v>82</v>
      </c>
      <c r="H108" s="28">
        <f>H109+H113+H116</f>
        <v>53513.466999999997</v>
      </c>
      <c r="I108" s="28">
        <f>I109+I113+I116</f>
        <v>52738.596000000005</v>
      </c>
    </row>
    <row r="109" spans="1:11" ht="57.6" customHeight="1">
      <c r="A109" s="4"/>
      <c r="B109" s="4"/>
      <c r="C109" s="4" t="s">
        <v>16</v>
      </c>
      <c r="D109" s="4" t="s">
        <v>77</v>
      </c>
      <c r="E109" s="5" t="s">
        <v>81</v>
      </c>
      <c r="F109" s="20" t="s">
        <v>29</v>
      </c>
      <c r="G109" s="21" t="s">
        <v>30</v>
      </c>
      <c r="H109" s="28">
        <f>H110+H111+H112</f>
        <v>24460.491999999998</v>
      </c>
      <c r="I109" s="28">
        <f>I110+I111+I112</f>
        <v>24440.7</v>
      </c>
    </row>
    <row r="110" spans="1:11">
      <c r="A110" s="4"/>
      <c r="B110" s="4"/>
      <c r="C110" s="4" t="s">
        <v>16</v>
      </c>
      <c r="D110" s="4" t="s">
        <v>77</v>
      </c>
      <c r="E110" s="5" t="s">
        <v>81</v>
      </c>
      <c r="F110" s="22" t="s">
        <v>83</v>
      </c>
      <c r="G110" s="23" t="s">
        <v>84</v>
      </c>
      <c r="H110" s="28">
        <v>18773.957999999999</v>
      </c>
      <c r="I110" s="28">
        <v>18773.434000000001</v>
      </c>
    </row>
    <row r="111" spans="1:11" ht="24">
      <c r="A111" s="4"/>
      <c r="B111" s="4"/>
      <c r="C111" s="4" t="s">
        <v>16</v>
      </c>
      <c r="D111" s="4" t="s">
        <v>77</v>
      </c>
      <c r="E111" s="5" t="s">
        <v>81</v>
      </c>
      <c r="F111" s="22">
        <v>112</v>
      </c>
      <c r="G111" s="23" t="s">
        <v>85</v>
      </c>
      <c r="H111" s="28">
        <v>16.8</v>
      </c>
      <c r="I111" s="28">
        <v>7</v>
      </c>
    </row>
    <row r="112" spans="1:11" ht="48">
      <c r="A112" s="4"/>
      <c r="B112" s="4"/>
      <c r="C112" s="4" t="s">
        <v>16</v>
      </c>
      <c r="D112" s="4" t="s">
        <v>77</v>
      </c>
      <c r="E112" s="5" t="s">
        <v>81</v>
      </c>
      <c r="F112" s="22">
        <v>119</v>
      </c>
      <c r="G112" s="23" t="s">
        <v>86</v>
      </c>
      <c r="H112" s="28">
        <v>5669.7340000000004</v>
      </c>
      <c r="I112" s="28">
        <v>5660.2659999999996</v>
      </c>
    </row>
    <row r="113" spans="1:9" ht="24" customHeight="1">
      <c r="A113" s="4"/>
      <c r="B113" s="4"/>
      <c r="C113" s="4" t="s">
        <v>16</v>
      </c>
      <c r="D113" s="4" t="s">
        <v>77</v>
      </c>
      <c r="E113" s="5" t="s">
        <v>81</v>
      </c>
      <c r="F113" s="20" t="s">
        <v>45</v>
      </c>
      <c r="G113" s="21" t="s">
        <v>46</v>
      </c>
      <c r="H113" s="28">
        <f>H114+H115</f>
        <v>29002.015000000003</v>
      </c>
      <c r="I113" s="28">
        <f>I114+I115</f>
        <v>28246.978999999999</v>
      </c>
    </row>
    <row r="114" spans="1:9">
      <c r="A114" s="4"/>
      <c r="B114" s="4"/>
      <c r="C114" s="4" t="s">
        <v>16</v>
      </c>
      <c r="D114" s="4" t="s">
        <v>77</v>
      </c>
      <c r="E114" s="5" t="s">
        <v>81</v>
      </c>
      <c r="F114" s="4" t="s">
        <v>47</v>
      </c>
      <c r="G114" s="201" t="s">
        <v>48</v>
      </c>
      <c r="H114" s="28">
        <v>25475.865000000002</v>
      </c>
      <c r="I114" s="28">
        <v>24810.949000000001</v>
      </c>
    </row>
    <row r="115" spans="1:9">
      <c r="A115" s="4"/>
      <c r="B115" s="4"/>
      <c r="C115" s="4" t="s">
        <v>16</v>
      </c>
      <c r="D115" s="4" t="s">
        <v>77</v>
      </c>
      <c r="E115" s="5" t="s">
        <v>81</v>
      </c>
      <c r="F115" s="4">
        <v>247</v>
      </c>
      <c r="G115" s="201" t="s">
        <v>87</v>
      </c>
      <c r="H115" s="28">
        <v>3526.15</v>
      </c>
      <c r="I115" s="28">
        <v>3436.03</v>
      </c>
    </row>
    <row r="116" spans="1:9">
      <c r="A116" s="4"/>
      <c r="B116" s="4"/>
      <c r="C116" s="4" t="s">
        <v>16</v>
      </c>
      <c r="D116" s="4" t="s">
        <v>77</v>
      </c>
      <c r="E116" s="5" t="s">
        <v>81</v>
      </c>
      <c r="F116" s="20" t="s">
        <v>88</v>
      </c>
      <c r="G116" s="21" t="s">
        <v>74</v>
      </c>
      <c r="H116" s="18">
        <f>H117</f>
        <v>50.96</v>
      </c>
      <c r="I116" s="18">
        <f>I117</f>
        <v>50.917000000000002</v>
      </c>
    </row>
    <row r="117" spans="1:9">
      <c r="A117" s="4"/>
      <c r="B117" s="4"/>
      <c r="C117" s="4" t="s">
        <v>16</v>
      </c>
      <c r="D117" s="4" t="s">
        <v>77</v>
      </c>
      <c r="E117" s="5" t="s">
        <v>81</v>
      </c>
      <c r="F117" s="4" t="s">
        <v>89</v>
      </c>
      <c r="G117" s="23" t="s">
        <v>90</v>
      </c>
      <c r="H117" s="18">
        <v>50.96</v>
      </c>
      <c r="I117" s="18">
        <v>50.917000000000002</v>
      </c>
    </row>
    <row r="118" spans="1:9" ht="24">
      <c r="A118" s="4"/>
      <c r="B118" s="4"/>
      <c r="C118" s="4" t="s">
        <v>16</v>
      </c>
      <c r="D118" s="4" t="s">
        <v>77</v>
      </c>
      <c r="E118" s="5" t="s">
        <v>91</v>
      </c>
      <c r="F118" s="4"/>
      <c r="G118" s="201" t="s">
        <v>92</v>
      </c>
      <c r="H118" s="18">
        <f>H119+H123+H121</f>
        <v>25514.178</v>
      </c>
      <c r="I118" s="18">
        <f>I119+I123+I121</f>
        <v>24966.815999999999</v>
      </c>
    </row>
    <row r="119" spans="1:9" ht="24" customHeight="1">
      <c r="A119" s="4"/>
      <c r="B119" s="4"/>
      <c r="C119" s="4" t="s">
        <v>16</v>
      </c>
      <c r="D119" s="4" t="s">
        <v>77</v>
      </c>
      <c r="E119" s="5" t="s">
        <v>91</v>
      </c>
      <c r="F119" s="20" t="s">
        <v>45</v>
      </c>
      <c r="G119" s="21" t="s">
        <v>46</v>
      </c>
      <c r="H119" s="18">
        <f>H120</f>
        <v>1280.807</v>
      </c>
      <c r="I119" s="18">
        <f>I120</f>
        <v>1280.807</v>
      </c>
    </row>
    <row r="120" spans="1:9">
      <c r="A120" s="4"/>
      <c r="B120" s="4"/>
      <c r="C120" s="4" t="s">
        <v>16</v>
      </c>
      <c r="D120" s="4" t="s">
        <v>77</v>
      </c>
      <c r="E120" s="5" t="s">
        <v>91</v>
      </c>
      <c r="F120" s="4" t="s">
        <v>47</v>
      </c>
      <c r="G120" s="201" t="s">
        <v>48</v>
      </c>
      <c r="H120" s="18">
        <v>1280.807</v>
      </c>
      <c r="I120" s="18">
        <v>1280.807</v>
      </c>
    </row>
    <row r="121" spans="1:9" ht="36">
      <c r="A121" s="4"/>
      <c r="B121" s="4"/>
      <c r="C121" s="4" t="s">
        <v>16</v>
      </c>
      <c r="D121" s="4" t="s">
        <v>77</v>
      </c>
      <c r="E121" s="5" t="s">
        <v>91</v>
      </c>
      <c r="F121" s="32" t="s">
        <v>100</v>
      </c>
      <c r="G121" s="21" t="s">
        <v>101</v>
      </c>
      <c r="H121" s="18">
        <f>H122</f>
        <v>795</v>
      </c>
      <c r="I121" s="18">
        <f>I122</f>
        <v>795</v>
      </c>
    </row>
    <row r="122" spans="1:9" ht="24">
      <c r="A122" s="4"/>
      <c r="B122" s="4"/>
      <c r="C122" s="4" t="s">
        <v>16</v>
      </c>
      <c r="D122" s="4" t="s">
        <v>77</v>
      </c>
      <c r="E122" s="5" t="s">
        <v>91</v>
      </c>
      <c r="F122" s="4">
        <v>612</v>
      </c>
      <c r="G122" s="201" t="s">
        <v>333</v>
      </c>
      <c r="H122" s="18">
        <v>795</v>
      </c>
      <c r="I122" s="18">
        <v>795</v>
      </c>
    </row>
    <row r="123" spans="1:9">
      <c r="A123" s="4"/>
      <c r="B123" s="4"/>
      <c r="C123" s="4" t="s">
        <v>16</v>
      </c>
      <c r="D123" s="4" t="s">
        <v>77</v>
      </c>
      <c r="E123" s="5" t="s">
        <v>91</v>
      </c>
      <c r="F123" s="20" t="s">
        <v>88</v>
      </c>
      <c r="G123" s="21" t="s">
        <v>74</v>
      </c>
      <c r="H123" s="18">
        <f>H125+H124</f>
        <v>23438.370999999999</v>
      </c>
      <c r="I123" s="18">
        <f>I125+I124</f>
        <v>22891.008999999998</v>
      </c>
    </row>
    <row r="124" spans="1:9" ht="36" customHeight="1">
      <c r="A124" s="4"/>
      <c r="B124" s="4"/>
      <c r="C124" s="4" t="s">
        <v>16</v>
      </c>
      <c r="D124" s="4" t="s">
        <v>77</v>
      </c>
      <c r="E124" s="5" t="s">
        <v>91</v>
      </c>
      <c r="F124" s="4">
        <v>831</v>
      </c>
      <c r="G124" s="201" t="s">
        <v>93</v>
      </c>
      <c r="H124" s="18">
        <v>23333.370999999999</v>
      </c>
      <c r="I124" s="18">
        <v>22786.008999999998</v>
      </c>
    </row>
    <row r="125" spans="1:9">
      <c r="A125" s="4"/>
      <c r="B125" s="4"/>
      <c r="C125" s="4" t="s">
        <v>16</v>
      </c>
      <c r="D125" s="4" t="s">
        <v>77</v>
      </c>
      <c r="E125" s="5" t="s">
        <v>91</v>
      </c>
      <c r="F125" s="4">
        <v>853</v>
      </c>
      <c r="G125" s="201" t="s">
        <v>94</v>
      </c>
      <c r="H125" s="18">
        <v>105</v>
      </c>
      <c r="I125" s="18">
        <v>105</v>
      </c>
    </row>
    <row r="126" spans="1:9" ht="36">
      <c r="A126" s="4"/>
      <c r="B126" s="4"/>
      <c r="C126" s="4" t="s">
        <v>16</v>
      </c>
      <c r="D126" s="4" t="s">
        <v>77</v>
      </c>
      <c r="E126" s="5" t="s">
        <v>95</v>
      </c>
      <c r="F126" s="4"/>
      <c r="G126" s="201" t="s">
        <v>96</v>
      </c>
      <c r="H126" s="18">
        <f>H127</f>
        <v>506.93700000000001</v>
      </c>
      <c r="I126" s="18">
        <f>I127</f>
        <v>506.93700000000001</v>
      </c>
    </row>
    <row r="127" spans="1:9" ht="24" customHeight="1">
      <c r="A127" s="4"/>
      <c r="B127" s="4"/>
      <c r="C127" s="4" t="s">
        <v>16</v>
      </c>
      <c r="D127" s="4" t="s">
        <v>77</v>
      </c>
      <c r="E127" s="5" t="s">
        <v>95</v>
      </c>
      <c r="F127" s="20" t="s">
        <v>45</v>
      </c>
      <c r="G127" s="21" t="s">
        <v>46</v>
      </c>
      <c r="H127" s="18">
        <f>H128</f>
        <v>506.93700000000001</v>
      </c>
      <c r="I127" s="18">
        <f>I128</f>
        <v>506.93700000000001</v>
      </c>
    </row>
    <row r="128" spans="1:9">
      <c r="A128" s="4"/>
      <c r="B128" s="4"/>
      <c r="C128" s="4" t="s">
        <v>16</v>
      </c>
      <c r="D128" s="4" t="s">
        <v>77</v>
      </c>
      <c r="E128" s="5" t="s">
        <v>95</v>
      </c>
      <c r="F128" s="4" t="s">
        <v>47</v>
      </c>
      <c r="G128" s="201" t="s">
        <v>48</v>
      </c>
      <c r="H128" s="18">
        <v>506.93700000000001</v>
      </c>
      <c r="I128" s="18">
        <v>506.93700000000001</v>
      </c>
    </row>
    <row r="129" spans="1:10" ht="36">
      <c r="A129" s="4"/>
      <c r="B129" s="8"/>
      <c r="C129" s="4" t="s">
        <v>16</v>
      </c>
      <c r="D129" s="4" t="s">
        <v>77</v>
      </c>
      <c r="E129" s="5" t="s">
        <v>63</v>
      </c>
      <c r="F129" s="5"/>
      <c r="G129" s="201" t="s">
        <v>64</v>
      </c>
      <c r="H129" s="18">
        <f>H130</f>
        <v>363.9</v>
      </c>
      <c r="I129" s="18">
        <f>I130</f>
        <v>363.9</v>
      </c>
    </row>
    <row r="130" spans="1:10" ht="67.900000000000006" customHeight="1">
      <c r="A130" s="4"/>
      <c r="B130" s="8"/>
      <c r="C130" s="4" t="s">
        <v>16</v>
      </c>
      <c r="D130" s="4" t="s">
        <v>77</v>
      </c>
      <c r="E130" s="29" t="s">
        <v>97</v>
      </c>
      <c r="F130" s="30"/>
      <c r="G130" s="30" t="s">
        <v>98</v>
      </c>
      <c r="H130" s="18">
        <f>H134+H131</f>
        <v>363.9</v>
      </c>
      <c r="I130" s="18">
        <f>I134+I131</f>
        <v>363.9</v>
      </c>
      <c r="J130" s="2">
        <v>363.9</v>
      </c>
    </row>
    <row r="131" spans="1:10" ht="57" customHeight="1">
      <c r="A131" s="4"/>
      <c r="B131" s="8"/>
      <c r="C131" s="4" t="s">
        <v>16</v>
      </c>
      <c r="D131" s="4" t="s">
        <v>77</v>
      </c>
      <c r="E131" s="29" t="s">
        <v>97</v>
      </c>
      <c r="F131" s="20" t="s">
        <v>29</v>
      </c>
      <c r="G131" s="21" t="s">
        <v>30</v>
      </c>
      <c r="H131" s="18">
        <f>H132+H133</f>
        <v>346.9</v>
      </c>
      <c r="I131" s="18">
        <f>I132+I133</f>
        <v>346.9</v>
      </c>
    </row>
    <row r="132" spans="1:10" ht="24">
      <c r="A132" s="4"/>
      <c r="B132" s="8"/>
      <c r="C132" s="4" t="s">
        <v>16</v>
      </c>
      <c r="D132" s="4" t="s">
        <v>77</v>
      </c>
      <c r="E132" s="29" t="s">
        <v>97</v>
      </c>
      <c r="F132" s="22" t="s">
        <v>31</v>
      </c>
      <c r="G132" s="23" t="s">
        <v>32</v>
      </c>
      <c r="H132" s="18">
        <v>266.43599999999998</v>
      </c>
      <c r="I132" s="18">
        <v>266.43599999999998</v>
      </c>
    </row>
    <row r="133" spans="1:10" ht="46.9" customHeight="1">
      <c r="A133" s="4"/>
      <c r="B133" s="8"/>
      <c r="C133" s="4" t="s">
        <v>16</v>
      </c>
      <c r="D133" s="4" t="s">
        <v>77</v>
      </c>
      <c r="E133" s="29" t="s">
        <v>97</v>
      </c>
      <c r="F133" s="22">
        <v>129</v>
      </c>
      <c r="G133" s="23" t="s">
        <v>885</v>
      </c>
      <c r="H133" s="18">
        <v>80.463999999999999</v>
      </c>
      <c r="I133" s="18">
        <v>80.463999999999999</v>
      </c>
    </row>
    <row r="134" spans="1:10" ht="24.6" customHeight="1">
      <c r="A134" s="4"/>
      <c r="B134" s="8"/>
      <c r="C134" s="4" t="s">
        <v>16</v>
      </c>
      <c r="D134" s="4" t="s">
        <v>77</v>
      </c>
      <c r="E134" s="29" t="s">
        <v>97</v>
      </c>
      <c r="F134" s="20" t="s">
        <v>45</v>
      </c>
      <c r="G134" s="21" t="s">
        <v>46</v>
      </c>
      <c r="H134" s="18">
        <f>H135</f>
        <v>17</v>
      </c>
      <c r="I134" s="18">
        <f>I135</f>
        <v>17</v>
      </c>
    </row>
    <row r="135" spans="1:10">
      <c r="A135" s="4"/>
      <c r="B135" s="8"/>
      <c r="C135" s="4" t="s">
        <v>16</v>
      </c>
      <c r="D135" s="4" t="s">
        <v>77</v>
      </c>
      <c r="E135" s="29" t="s">
        <v>97</v>
      </c>
      <c r="F135" s="4" t="s">
        <v>47</v>
      </c>
      <c r="G135" s="201" t="s">
        <v>48</v>
      </c>
      <c r="H135" s="18">
        <v>17</v>
      </c>
      <c r="I135" s="18">
        <v>17</v>
      </c>
    </row>
    <row r="136" spans="1:10">
      <c r="A136" s="4"/>
      <c r="B136" s="8"/>
      <c r="C136" s="4" t="s">
        <v>16</v>
      </c>
      <c r="D136" s="4" t="s">
        <v>77</v>
      </c>
      <c r="E136" s="5" t="s">
        <v>23</v>
      </c>
      <c r="F136" s="4"/>
      <c r="G136" s="201" t="s">
        <v>24</v>
      </c>
      <c r="H136" s="18">
        <f>H137</f>
        <v>44920.732000000004</v>
      </c>
      <c r="I136" s="18">
        <f>I137</f>
        <v>44876.565000000002</v>
      </c>
    </row>
    <row r="137" spans="1:10" ht="24">
      <c r="A137" s="4"/>
      <c r="B137" s="8"/>
      <c r="C137" s="4" t="s">
        <v>16</v>
      </c>
      <c r="D137" s="4" t="s">
        <v>77</v>
      </c>
      <c r="E137" s="19" t="s">
        <v>25</v>
      </c>
      <c r="F137" s="4"/>
      <c r="G137" s="201" t="s">
        <v>26</v>
      </c>
      <c r="H137" s="18">
        <f>H138+H142+H150</f>
        <v>44920.732000000004</v>
      </c>
      <c r="I137" s="18">
        <f>I138+I142+I150</f>
        <v>44876.565000000002</v>
      </c>
    </row>
    <row r="138" spans="1:10" ht="48">
      <c r="A138" s="4"/>
      <c r="B138" s="8"/>
      <c r="C138" s="4" t="s">
        <v>16</v>
      </c>
      <c r="D138" s="4" t="s">
        <v>77</v>
      </c>
      <c r="E138" s="5" t="s">
        <v>55</v>
      </c>
      <c r="F138" s="22"/>
      <c r="G138" s="23" t="s">
        <v>56</v>
      </c>
      <c r="H138" s="18">
        <f>H139</f>
        <v>2109.1570000000002</v>
      </c>
      <c r="I138" s="18">
        <f>I139</f>
        <v>2108.5100000000002</v>
      </c>
    </row>
    <row r="139" spans="1:10" ht="56.45" customHeight="1">
      <c r="A139" s="4"/>
      <c r="B139" s="8"/>
      <c r="C139" s="4" t="s">
        <v>16</v>
      </c>
      <c r="D139" s="4" t="s">
        <v>77</v>
      </c>
      <c r="E139" s="5" t="s">
        <v>55</v>
      </c>
      <c r="F139" s="20" t="s">
        <v>29</v>
      </c>
      <c r="G139" s="21" t="s">
        <v>30</v>
      </c>
      <c r="H139" s="18">
        <f>H140+H141</f>
        <v>2109.1570000000002</v>
      </c>
      <c r="I139" s="18">
        <f>I140+I141</f>
        <v>2108.5100000000002</v>
      </c>
    </row>
    <row r="140" spans="1:10" ht="24">
      <c r="A140" s="4"/>
      <c r="B140" s="8"/>
      <c r="C140" s="4" t="s">
        <v>16</v>
      </c>
      <c r="D140" s="4" t="s">
        <v>77</v>
      </c>
      <c r="E140" s="5" t="s">
        <v>55</v>
      </c>
      <c r="F140" s="22" t="s">
        <v>31</v>
      </c>
      <c r="G140" s="23" t="s">
        <v>32</v>
      </c>
      <c r="H140" s="18">
        <v>1619.95</v>
      </c>
      <c r="I140" s="18">
        <v>1619.9490000000001</v>
      </c>
    </row>
    <row r="141" spans="1:10" ht="46.9" customHeight="1">
      <c r="A141" s="4"/>
      <c r="B141" s="8"/>
      <c r="C141" s="4" t="s">
        <v>16</v>
      </c>
      <c r="D141" s="4" t="s">
        <v>77</v>
      </c>
      <c r="E141" s="5" t="s">
        <v>55</v>
      </c>
      <c r="F141" s="22">
        <v>129</v>
      </c>
      <c r="G141" s="23" t="s">
        <v>885</v>
      </c>
      <c r="H141" s="18">
        <v>489.20699999999999</v>
      </c>
      <c r="I141" s="18">
        <v>488.56099999999998</v>
      </c>
    </row>
    <row r="142" spans="1:10" ht="24">
      <c r="A142" s="4"/>
      <c r="B142" s="8"/>
      <c r="C142" s="4" t="s">
        <v>16</v>
      </c>
      <c r="D142" s="4" t="s">
        <v>77</v>
      </c>
      <c r="E142" s="5" t="s">
        <v>99</v>
      </c>
      <c r="F142" s="22"/>
      <c r="G142" s="27" t="s">
        <v>82</v>
      </c>
      <c r="H142" s="18">
        <f>H143+H146+H148</f>
        <v>22164.237000000001</v>
      </c>
      <c r="I142" s="18">
        <f>I143+I146+I148</f>
        <v>22132.724000000002</v>
      </c>
    </row>
    <row r="143" spans="1:10" ht="57.6" customHeight="1">
      <c r="A143" s="4"/>
      <c r="B143" s="8"/>
      <c r="C143" s="4" t="s">
        <v>16</v>
      </c>
      <c r="D143" s="4" t="s">
        <v>77</v>
      </c>
      <c r="E143" s="5" t="s">
        <v>99</v>
      </c>
      <c r="F143" s="20" t="s">
        <v>29</v>
      </c>
      <c r="G143" s="21" t="s">
        <v>30</v>
      </c>
      <c r="H143" s="18">
        <f>H144+H145</f>
        <v>21523.237000000001</v>
      </c>
      <c r="I143" s="18">
        <f>I144+I145</f>
        <v>21499.913</v>
      </c>
    </row>
    <row r="144" spans="1:10">
      <c r="A144" s="4"/>
      <c r="B144" s="8"/>
      <c r="C144" s="4" t="s">
        <v>16</v>
      </c>
      <c r="D144" s="4" t="s">
        <v>77</v>
      </c>
      <c r="E144" s="5" t="s">
        <v>99</v>
      </c>
      <c r="F144" s="22" t="s">
        <v>83</v>
      </c>
      <c r="G144" s="23" t="s">
        <v>84</v>
      </c>
      <c r="H144" s="18">
        <v>16530.324000000001</v>
      </c>
      <c r="I144" s="18">
        <v>16522.044999999998</v>
      </c>
    </row>
    <row r="145" spans="1:11" ht="48">
      <c r="A145" s="4"/>
      <c r="B145" s="8"/>
      <c r="C145" s="4" t="s">
        <v>16</v>
      </c>
      <c r="D145" s="4" t="s">
        <v>77</v>
      </c>
      <c r="E145" s="5" t="s">
        <v>99</v>
      </c>
      <c r="F145" s="22">
        <v>119</v>
      </c>
      <c r="G145" s="23" t="s">
        <v>86</v>
      </c>
      <c r="H145" s="18">
        <v>4992.9129999999996</v>
      </c>
      <c r="I145" s="18">
        <v>4977.8680000000004</v>
      </c>
    </row>
    <row r="146" spans="1:11" ht="23.45" customHeight="1">
      <c r="A146" s="4"/>
      <c r="B146" s="8"/>
      <c r="C146" s="4" t="s">
        <v>16</v>
      </c>
      <c r="D146" s="4" t="s">
        <v>77</v>
      </c>
      <c r="E146" s="5" t="s">
        <v>99</v>
      </c>
      <c r="F146" s="20" t="s">
        <v>45</v>
      </c>
      <c r="G146" s="21" t="s">
        <v>46</v>
      </c>
      <c r="H146" s="18">
        <f>H147</f>
        <v>638.5</v>
      </c>
      <c r="I146" s="18">
        <f>I147</f>
        <v>630.32500000000005</v>
      </c>
    </row>
    <row r="147" spans="1:11">
      <c r="A147" s="4"/>
      <c r="B147" s="8"/>
      <c r="C147" s="4" t="s">
        <v>16</v>
      </c>
      <c r="D147" s="4" t="s">
        <v>77</v>
      </c>
      <c r="E147" s="5" t="s">
        <v>99</v>
      </c>
      <c r="F147" s="4" t="s">
        <v>47</v>
      </c>
      <c r="G147" s="201" t="s">
        <v>48</v>
      </c>
      <c r="H147" s="18">
        <v>638.5</v>
      </c>
      <c r="I147" s="18">
        <v>630.32500000000005</v>
      </c>
    </row>
    <row r="148" spans="1:11" ht="24">
      <c r="A148" s="4"/>
      <c r="B148" s="8"/>
      <c r="C148" s="4" t="s">
        <v>16</v>
      </c>
      <c r="D148" s="4" t="s">
        <v>77</v>
      </c>
      <c r="E148" s="5" t="s">
        <v>99</v>
      </c>
      <c r="F148" s="4">
        <v>300</v>
      </c>
      <c r="G148" s="201" t="s">
        <v>49</v>
      </c>
      <c r="H148" s="18">
        <f>H149</f>
        <v>2.5</v>
      </c>
      <c r="I148" s="18">
        <f>I149</f>
        <v>2.4860000000000002</v>
      </c>
    </row>
    <row r="149" spans="1:11" ht="36">
      <c r="A149" s="4"/>
      <c r="B149" s="8"/>
      <c r="C149" s="4" t="s">
        <v>16</v>
      </c>
      <c r="D149" s="4" t="s">
        <v>77</v>
      </c>
      <c r="E149" s="5" t="s">
        <v>99</v>
      </c>
      <c r="F149" s="4">
        <v>321</v>
      </c>
      <c r="G149" s="201" t="s">
        <v>50</v>
      </c>
      <c r="H149" s="18">
        <v>2.5</v>
      </c>
      <c r="I149" s="18">
        <v>2.4860000000000002</v>
      </c>
    </row>
    <row r="150" spans="1:11" ht="24">
      <c r="A150" s="4"/>
      <c r="B150" s="8"/>
      <c r="C150" s="4" t="s">
        <v>16</v>
      </c>
      <c r="D150" s="4" t="s">
        <v>77</v>
      </c>
      <c r="E150" s="5" t="s">
        <v>43</v>
      </c>
      <c r="F150" s="22"/>
      <c r="G150" s="23" t="s">
        <v>44</v>
      </c>
      <c r="H150" s="18">
        <f>H151+H155+H159+H157</f>
        <v>20647.338</v>
      </c>
      <c r="I150" s="18">
        <f>I151+I155+I159+I157</f>
        <v>20635.330999999998</v>
      </c>
      <c r="J150" s="2">
        <v>19512.593000000001</v>
      </c>
      <c r="K150" s="180">
        <f>J150-H150</f>
        <v>-1134.744999999999</v>
      </c>
    </row>
    <row r="151" spans="1:11" ht="58.9" customHeight="1">
      <c r="A151" s="4"/>
      <c r="B151" s="8"/>
      <c r="C151" s="4" t="s">
        <v>16</v>
      </c>
      <c r="D151" s="4" t="s">
        <v>77</v>
      </c>
      <c r="E151" s="5" t="s">
        <v>43</v>
      </c>
      <c r="F151" s="20" t="s">
        <v>29</v>
      </c>
      <c r="G151" s="21" t="s">
        <v>30</v>
      </c>
      <c r="H151" s="18">
        <f>H152+H153+H154</f>
        <v>1312.6320000000001</v>
      </c>
      <c r="I151" s="18">
        <f>I152+I153+I154</f>
        <v>1312.63</v>
      </c>
    </row>
    <row r="152" spans="1:11" ht="24">
      <c r="A152" s="4"/>
      <c r="B152" s="8"/>
      <c r="C152" s="4" t="s">
        <v>16</v>
      </c>
      <c r="D152" s="4" t="s">
        <v>77</v>
      </c>
      <c r="E152" s="5" t="s">
        <v>43</v>
      </c>
      <c r="F152" s="22" t="s">
        <v>31</v>
      </c>
      <c r="G152" s="23" t="s">
        <v>32</v>
      </c>
      <c r="H152" s="18">
        <v>640.80600000000004</v>
      </c>
      <c r="I152" s="18">
        <v>640.80499999999995</v>
      </c>
    </row>
    <row r="153" spans="1:11" ht="35.450000000000003" customHeight="1">
      <c r="A153" s="4"/>
      <c r="B153" s="8"/>
      <c r="C153" s="4" t="s">
        <v>16</v>
      </c>
      <c r="D153" s="4" t="s">
        <v>77</v>
      </c>
      <c r="E153" s="5" t="s">
        <v>43</v>
      </c>
      <c r="F153" s="22" t="s">
        <v>33</v>
      </c>
      <c r="G153" s="23" t="s">
        <v>34</v>
      </c>
      <c r="H153" s="18">
        <v>381.512</v>
      </c>
      <c r="I153" s="18">
        <v>381.51100000000002</v>
      </c>
    </row>
    <row r="154" spans="1:11" ht="47.45" customHeight="1">
      <c r="A154" s="4"/>
      <c r="B154" s="8"/>
      <c r="C154" s="4" t="s">
        <v>16</v>
      </c>
      <c r="D154" s="4" t="s">
        <v>77</v>
      </c>
      <c r="E154" s="5" t="s">
        <v>43</v>
      </c>
      <c r="F154" s="22">
        <v>129</v>
      </c>
      <c r="G154" s="23" t="s">
        <v>885</v>
      </c>
      <c r="H154" s="18">
        <v>290.31400000000002</v>
      </c>
      <c r="I154" s="18">
        <v>290.31400000000002</v>
      </c>
    </row>
    <row r="155" spans="1:11" ht="24" customHeight="1">
      <c r="A155" s="4"/>
      <c r="B155" s="8"/>
      <c r="C155" s="4" t="s">
        <v>16</v>
      </c>
      <c r="D155" s="4" t="s">
        <v>77</v>
      </c>
      <c r="E155" s="5" t="s">
        <v>43</v>
      </c>
      <c r="F155" s="20" t="s">
        <v>45</v>
      </c>
      <c r="G155" s="21" t="s">
        <v>46</v>
      </c>
      <c r="H155" s="18">
        <f>H156</f>
        <v>34.564999999999998</v>
      </c>
      <c r="I155" s="18">
        <f>I156</f>
        <v>22.56</v>
      </c>
      <c r="J155" s="18">
        <f t="shared" ref="J155:K155" si="7">J156</f>
        <v>0</v>
      </c>
      <c r="K155" s="18">
        <f t="shared" si="7"/>
        <v>0</v>
      </c>
    </row>
    <row r="156" spans="1:11">
      <c r="A156" s="4"/>
      <c r="B156" s="8"/>
      <c r="C156" s="4" t="s">
        <v>16</v>
      </c>
      <c r="D156" s="4" t="s">
        <v>77</v>
      </c>
      <c r="E156" s="5" t="s">
        <v>43</v>
      </c>
      <c r="F156" s="4" t="s">
        <v>47</v>
      </c>
      <c r="G156" s="201" t="s">
        <v>48</v>
      </c>
      <c r="H156" s="18">
        <v>34.564999999999998</v>
      </c>
      <c r="I156" s="18">
        <v>22.56</v>
      </c>
    </row>
    <row r="157" spans="1:11" ht="24">
      <c r="A157" s="4"/>
      <c r="B157" s="8"/>
      <c r="C157" s="4" t="s">
        <v>16</v>
      </c>
      <c r="D157" s="4" t="s">
        <v>77</v>
      </c>
      <c r="E157" s="5" t="s">
        <v>43</v>
      </c>
      <c r="F157" s="4">
        <v>300</v>
      </c>
      <c r="G157" s="201" t="s">
        <v>49</v>
      </c>
      <c r="H157" s="179">
        <f>H158</f>
        <v>3.67</v>
      </c>
      <c r="I157" s="179">
        <f>I158</f>
        <v>3.67</v>
      </c>
    </row>
    <row r="158" spans="1:11" ht="36">
      <c r="A158" s="4"/>
      <c r="B158" s="8"/>
      <c r="C158" s="4" t="s">
        <v>16</v>
      </c>
      <c r="D158" s="4" t="s">
        <v>77</v>
      </c>
      <c r="E158" s="5" t="s">
        <v>43</v>
      </c>
      <c r="F158" s="4">
        <v>321</v>
      </c>
      <c r="G158" s="201" t="s">
        <v>50</v>
      </c>
      <c r="H158" s="179">
        <v>3.67</v>
      </c>
      <c r="I158" s="179">
        <v>3.67</v>
      </c>
    </row>
    <row r="159" spans="1:11" ht="36">
      <c r="A159" s="4"/>
      <c r="B159" s="8"/>
      <c r="C159" s="4" t="s">
        <v>16</v>
      </c>
      <c r="D159" s="4" t="s">
        <v>77</v>
      </c>
      <c r="E159" s="5" t="s">
        <v>43</v>
      </c>
      <c r="F159" s="32" t="s">
        <v>100</v>
      </c>
      <c r="G159" s="21" t="s">
        <v>101</v>
      </c>
      <c r="H159" s="18">
        <f>H160</f>
        <v>19296.471000000001</v>
      </c>
      <c r="I159" s="18">
        <f>I160</f>
        <v>19296.471000000001</v>
      </c>
    </row>
    <row r="160" spans="1:11" ht="58.15" customHeight="1">
      <c r="A160" s="4"/>
      <c r="B160" s="8"/>
      <c r="C160" s="4" t="s">
        <v>16</v>
      </c>
      <c r="D160" s="4" t="s">
        <v>77</v>
      </c>
      <c r="E160" s="5" t="s">
        <v>43</v>
      </c>
      <c r="F160" s="4" t="s">
        <v>102</v>
      </c>
      <c r="G160" s="201" t="s">
        <v>103</v>
      </c>
      <c r="H160" s="18">
        <v>19296.471000000001</v>
      </c>
      <c r="I160" s="18">
        <v>19296.471000000001</v>
      </c>
    </row>
    <row r="161" spans="1:9" ht="48">
      <c r="A161" s="4"/>
      <c r="B161" s="8"/>
      <c r="C161" s="15" t="s">
        <v>16</v>
      </c>
      <c r="D161" s="15" t="s">
        <v>77</v>
      </c>
      <c r="E161" s="12" t="s">
        <v>104</v>
      </c>
      <c r="F161" s="15"/>
      <c r="G161" s="16" t="s">
        <v>105</v>
      </c>
      <c r="H161" s="17">
        <f>H162</f>
        <v>1580.5609999999999</v>
      </c>
      <c r="I161" s="17">
        <f>I162</f>
        <v>934.14</v>
      </c>
    </row>
    <row r="162" spans="1:9" ht="36.6" customHeight="1">
      <c r="A162" s="4"/>
      <c r="B162" s="8"/>
      <c r="C162" s="4" t="s">
        <v>16</v>
      </c>
      <c r="D162" s="4" t="s">
        <v>77</v>
      </c>
      <c r="E162" s="5" t="s">
        <v>106</v>
      </c>
      <c r="F162" s="4"/>
      <c r="G162" s="201" t="s">
        <v>107</v>
      </c>
      <c r="H162" s="18">
        <f>H163</f>
        <v>1580.5609999999999</v>
      </c>
      <c r="I162" s="18">
        <f>I163</f>
        <v>934.14</v>
      </c>
    </row>
    <row r="163" spans="1:9" ht="24">
      <c r="A163" s="4"/>
      <c r="B163" s="8"/>
      <c r="C163" s="4" t="s">
        <v>16</v>
      </c>
      <c r="D163" s="4" t="s">
        <v>77</v>
      </c>
      <c r="E163" s="5" t="s">
        <v>108</v>
      </c>
      <c r="F163" s="4"/>
      <c r="G163" s="201" t="s">
        <v>109</v>
      </c>
      <c r="H163" s="18">
        <f>H167+H164</f>
        <v>1580.5609999999999</v>
      </c>
      <c r="I163" s="18">
        <f>I167+I164</f>
        <v>934.14</v>
      </c>
    </row>
    <row r="164" spans="1:9" ht="36">
      <c r="A164" s="4"/>
      <c r="B164" s="8"/>
      <c r="C164" s="4" t="s">
        <v>16</v>
      </c>
      <c r="D164" s="4" t="s">
        <v>77</v>
      </c>
      <c r="E164" s="5" t="s">
        <v>110</v>
      </c>
      <c r="F164" s="4"/>
      <c r="G164" s="201" t="s">
        <v>111</v>
      </c>
      <c r="H164" s="18">
        <f>H165</f>
        <v>182</v>
      </c>
      <c r="I164" s="18">
        <f>I165</f>
        <v>182</v>
      </c>
    </row>
    <row r="165" spans="1:9" ht="24.6" customHeight="1">
      <c r="A165" s="4"/>
      <c r="B165" s="8"/>
      <c r="C165" s="4" t="s">
        <v>16</v>
      </c>
      <c r="D165" s="4" t="s">
        <v>77</v>
      </c>
      <c r="E165" s="5" t="s">
        <v>110</v>
      </c>
      <c r="F165" s="20" t="s">
        <v>45</v>
      </c>
      <c r="G165" s="21" t="s">
        <v>46</v>
      </c>
      <c r="H165" s="18">
        <f>H166</f>
        <v>182</v>
      </c>
      <c r="I165" s="18">
        <f>I166</f>
        <v>182</v>
      </c>
    </row>
    <row r="166" spans="1:9">
      <c r="A166" s="4"/>
      <c r="B166" s="8"/>
      <c r="C166" s="4" t="s">
        <v>16</v>
      </c>
      <c r="D166" s="4" t="s">
        <v>77</v>
      </c>
      <c r="E166" s="5" t="s">
        <v>110</v>
      </c>
      <c r="F166" s="4" t="s">
        <v>47</v>
      </c>
      <c r="G166" s="201" t="s">
        <v>48</v>
      </c>
      <c r="H166" s="18">
        <v>182</v>
      </c>
      <c r="I166" s="18">
        <v>182</v>
      </c>
    </row>
    <row r="167" spans="1:9">
      <c r="A167" s="4"/>
      <c r="B167" s="8"/>
      <c r="C167" s="4" t="s">
        <v>16</v>
      </c>
      <c r="D167" s="4" t="s">
        <v>77</v>
      </c>
      <c r="E167" s="5" t="s">
        <v>112</v>
      </c>
      <c r="F167" s="4"/>
      <c r="G167" s="201" t="s">
        <v>113</v>
      </c>
      <c r="H167" s="18">
        <f>H168</f>
        <v>1398.5609999999999</v>
      </c>
      <c r="I167" s="18">
        <f>I168</f>
        <v>752.14</v>
      </c>
    </row>
    <row r="168" spans="1:9" ht="24" customHeight="1">
      <c r="A168" s="4"/>
      <c r="B168" s="8"/>
      <c r="C168" s="4" t="s">
        <v>16</v>
      </c>
      <c r="D168" s="4" t="s">
        <v>77</v>
      </c>
      <c r="E168" s="5" t="s">
        <v>112</v>
      </c>
      <c r="F168" s="20" t="s">
        <v>45</v>
      </c>
      <c r="G168" s="21" t="s">
        <v>46</v>
      </c>
      <c r="H168" s="18">
        <f>H169+H170</f>
        <v>1398.5609999999999</v>
      </c>
      <c r="I168" s="18">
        <f>I169+I170</f>
        <v>752.14</v>
      </c>
    </row>
    <row r="169" spans="1:9">
      <c r="A169" s="4"/>
      <c r="B169" s="8"/>
      <c r="C169" s="4" t="s">
        <v>16</v>
      </c>
      <c r="D169" s="4" t="s">
        <v>77</v>
      </c>
      <c r="E169" s="5" t="s">
        <v>112</v>
      </c>
      <c r="F169" s="4" t="s">
        <v>47</v>
      </c>
      <c r="G169" s="201" t="s">
        <v>48</v>
      </c>
      <c r="H169" s="18">
        <v>909.88599999999997</v>
      </c>
      <c r="I169" s="18">
        <v>326.92599999999999</v>
      </c>
    </row>
    <row r="170" spans="1:9">
      <c r="A170" s="4"/>
      <c r="B170" s="8"/>
      <c r="C170" s="4" t="s">
        <v>16</v>
      </c>
      <c r="D170" s="4" t="s">
        <v>77</v>
      </c>
      <c r="E170" s="5" t="s">
        <v>112</v>
      </c>
      <c r="F170" s="4">
        <v>247</v>
      </c>
      <c r="G170" s="201" t="s">
        <v>87</v>
      </c>
      <c r="H170" s="18">
        <v>488.67500000000001</v>
      </c>
      <c r="I170" s="18">
        <v>425.214</v>
      </c>
    </row>
    <row r="171" spans="1:9" ht="24">
      <c r="A171" s="4"/>
      <c r="B171" s="8"/>
      <c r="C171" s="4" t="s">
        <v>16</v>
      </c>
      <c r="D171" s="4">
        <v>13</v>
      </c>
      <c r="E171" s="5" t="s">
        <v>35</v>
      </c>
      <c r="F171" s="4"/>
      <c r="G171" s="201" t="s">
        <v>36</v>
      </c>
      <c r="H171" s="18">
        <f t="shared" ref="H171:I173" si="8">H172</f>
        <v>59.860999999999997</v>
      </c>
      <c r="I171" s="18">
        <f t="shared" si="8"/>
        <v>59.860999999999997</v>
      </c>
    </row>
    <row r="172" spans="1:9" ht="25.15" customHeight="1">
      <c r="A172" s="4"/>
      <c r="B172" s="8"/>
      <c r="C172" s="5" t="s">
        <v>16</v>
      </c>
      <c r="D172" s="5" t="s">
        <v>77</v>
      </c>
      <c r="E172" s="5" t="s">
        <v>886</v>
      </c>
      <c r="F172" s="5"/>
      <c r="G172" s="201" t="s">
        <v>890</v>
      </c>
      <c r="H172" s="18">
        <f t="shared" si="8"/>
        <v>59.860999999999997</v>
      </c>
      <c r="I172" s="18">
        <f t="shared" si="8"/>
        <v>59.860999999999997</v>
      </c>
    </row>
    <row r="173" spans="1:9" ht="60">
      <c r="A173" s="4"/>
      <c r="B173" s="8"/>
      <c r="C173" s="5" t="s">
        <v>16</v>
      </c>
      <c r="D173" s="5" t="s">
        <v>77</v>
      </c>
      <c r="E173" s="5" t="s">
        <v>887</v>
      </c>
      <c r="F173" s="5"/>
      <c r="G173" s="201" t="s">
        <v>889</v>
      </c>
      <c r="H173" s="18">
        <f t="shared" si="8"/>
        <v>59.860999999999997</v>
      </c>
      <c r="I173" s="18">
        <f t="shared" si="8"/>
        <v>59.860999999999997</v>
      </c>
    </row>
    <row r="174" spans="1:9" ht="57.6" customHeight="1">
      <c r="A174" s="4"/>
      <c r="B174" s="8"/>
      <c r="C174" s="5" t="s">
        <v>16</v>
      </c>
      <c r="D174" s="5" t="s">
        <v>77</v>
      </c>
      <c r="E174" s="5" t="s">
        <v>887</v>
      </c>
      <c r="F174" s="5" t="s">
        <v>29</v>
      </c>
      <c r="G174" s="21" t="s">
        <v>30</v>
      </c>
      <c r="H174" s="18">
        <f>H175+H176</f>
        <v>59.860999999999997</v>
      </c>
      <c r="I174" s="18">
        <f>I175+I176</f>
        <v>59.860999999999997</v>
      </c>
    </row>
    <row r="175" spans="1:9" ht="24">
      <c r="A175" s="4"/>
      <c r="B175" s="8"/>
      <c r="C175" s="5" t="s">
        <v>16</v>
      </c>
      <c r="D175" s="5" t="s">
        <v>77</v>
      </c>
      <c r="E175" s="5" t="s">
        <v>887</v>
      </c>
      <c r="F175" s="5" t="s">
        <v>31</v>
      </c>
      <c r="G175" s="23" t="s">
        <v>32</v>
      </c>
      <c r="H175" s="18">
        <v>45.975999999999999</v>
      </c>
      <c r="I175" s="18">
        <v>45.975999999999999</v>
      </c>
    </row>
    <row r="176" spans="1:9" ht="47.45" customHeight="1">
      <c r="A176" s="4"/>
      <c r="B176" s="8"/>
      <c r="C176" s="5" t="s">
        <v>16</v>
      </c>
      <c r="D176" s="5" t="s">
        <v>77</v>
      </c>
      <c r="E176" s="5" t="s">
        <v>887</v>
      </c>
      <c r="F176" s="5" t="s">
        <v>888</v>
      </c>
      <c r="G176" s="23" t="s">
        <v>885</v>
      </c>
      <c r="H176" s="18">
        <v>13.885</v>
      </c>
      <c r="I176" s="18">
        <v>13.885</v>
      </c>
    </row>
    <row r="177" spans="1:10">
      <c r="A177" s="8"/>
      <c r="B177" s="8"/>
      <c r="C177" s="36" t="s">
        <v>19</v>
      </c>
      <c r="D177" s="36" t="s">
        <v>17</v>
      </c>
      <c r="E177" s="36"/>
      <c r="F177" s="183"/>
      <c r="G177" s="184" t="s">
        <v>121</v>
      </c>
      <c r="H177" s="10">
        <f t="shared" ref="H177:I181" si="9">H178</f>
        <v>3177.4</v>
      </c>
      <c r="I177" s="10">
        <f t="shared" si="9"/>
        <v>3177.4</v>
      </c>
    </row>
    <row r="178" spans="1:10" ht="24">
      <c r="A178" s="24"/>
      <c r="B178" s="24"/>
      <c r="C178" s="11" t="s">
        <v>19</v>
      </c>
      <c r="D178" s="11" t="s">
        <v>41</v>
      </c>
      <c r="E178" s="11"/>
      <c r="F178" s="181"/>
      <c r="G178" s="37" t="s">
        <v>122</v>
      </c>
      <c r="H178" s="14">
        <f t="shared" si="9"/>
        <v>3177.4</v>
      </c>
      <c r="I178" s="14">
        <f t="shared" si="9"/>
        <v>3177.4</v>
      </c>
    </row>
    <row r="179" spans="1:10" ht="36">
      <c r="A179" s="24"/>
      <c r="B179" s="24"/>
      <c r="C179" s="12" t="s">
        <v>19</v>
      </c>
      <c r="D179" s="12" t="s">
        <v>41</v>
      </c>
      <c r="E179" s="12" t="s">
        <v>21</v>
      </c>
      <c r="F179" s="15"/>
      <c r="G179" s="16" t="s">
        <v>22</v>
      </c>
      <c r="H179" s="17">
        <f t="shared" si="9"/>
        <v>3177.4</v>
      </c>
      <c r="I179" s="17">
        <f t="shared" si="9"/>
        <v>3177.4</v>
      </c>
    </row>
    <row r="180" spans="1:10" ht="24">
      <c r="A180" s="24"/>
      <c r="B180" s="24"/>
      <c r="C180" s="5" t="s">
        <v>19</v>
      </c>
      <c r="D180" s="5" t="s">
        <v>41</v>
      </c>
      <c r="E180" s="5" t="s">
        <v>61</v>
      </c>
      <c r="F180" s="4"/>
      <c r="G180" s="201" t="s">
        <v>62</v>
      </c>
      <c r="H180" s="18">
        <f t="shared" si="9"/>
        <v>3177.4</v>
      </c>
      <c r="I180" s="18">
        <f t="shared" si="9"/>
        <v>3177.4</v>
      </c>
    </row>
    <row r="181" spans="1:10" ht="36">
      <c r="A181" s="24"/>
      <c r="B181" s="24"/>
      <c r="C181" s="5" t="s">
        <v>19</v>
      </c>
      <c r="D181" s="5" t="s">
        <v>41</v>
      </c>
      <c r="E181" s="5" t="s">
        <v>63</v>
      </c>
      <c r="F181" s="5"/>
      <c r="G181" s="201" t="s">
        <v>64</v>
      </c>
      <c r="H181" s="18">
        <f t="shared" si="9"/>
        <v>3177.4</v>
      </c>
      <c r="I181" s="18">
        <f t="shared" si="9"/>
        <v>3177.4</v>
      </c>
    </row>
    <row r="182" spans="1:10" ht="46.9" customHeight="1">
      <c r="A182" s="4"/>
      <c r="B182" s="8"/>
      <c r="C182" s="5" t="s">
        <v>19</v>
      </c>
      <c r="D182" s="5" t="s">
        <v>41</v>
      </c>
      <c r="E182" s="5" t="s">
        <v>123</v>
      </c>
      <c r="F182" s="22"/>
      <c r="G182" s="23" t="s">
        <v>124</v>
      </c>
      <c r="H182" s="18">
        <f>H183+H186</f>
        <v>3177.4</v>
      </c>
      <c r="I182" s="18">
        <f>I183+I186</f>
        <v>3177.4</v>
      </c>
    </row>
    <row r="183" spans="1:10" ht="57.6" customHeight="1">
      <c r="A183" s="4"/>
      <c r="B183" s="8"/>
      <c r="C183" s="5" t="s">
        <v>19</v>
      </c>
      <c r="D183" s="5" t="s">
        <v>41</v>
      </c>
      <c r="E183" s="5" t="s">
        <v>123</v>
      </c>
      <c r="F183" s="20" t="s">
        <v>29</v>
      </c>
      <c r="G183" s="21" t="s">
        <v>30</v>
      </c>
      <c r="H183" s="18">
        <f>H184+H185</f>
        <v>2227.953</v>
      </c>
      <c r="I183" s="18">
        <f>I184+I185</f>
        <v>2227.953</v>
      </c>
    </row>
    <row r="184" spans="1:10" ht="24">
      <c r="A184" s="4"/>
      <c r="B184" s="8"/>
      <c r="C184" s="5" t="s">
        <v>19</v>
      </c>
      <c r="D184" s="5" t="s">
        <v>41</v>
      </c>
      <c r="E184" s="5" t="s">
        <v>123</v>
      </c>
      <c r="F184" s="22" t="s">
        <v>31</v>
      </c>
      <c r="G184" s="23" t="s">
        <v>32</v>
      </c>
      <c r="H184" s="18">
        <v>1712.9280000000001</v>
      </c>
      <c r="I184" s="18">
        <v>1712.9280000000001</v>
      </c>
    </row>
    <row r="185" spans="1:10" ht="47.45" customHeight="1">
      <c r="A185" s="4"/>
      <c r="B185" s="8"/>
      <c r="C185" s="5" t="s">
        <v>19</v>
      </c>
      <c r="D185" s="5" t="s">
        <v>41</v>
      </c>
      <c r="E185" s="5" t="s">
        <v>123</v>
      </c>
      <c r="F185" s="22">
        <v>129</v>
      </c>
      <c r="G185" s="23" t="s">
        <v>885</v>
      </c>
      <c r="H185" s="18">
        <v>515.02499999999998</v>
      </c>
      <c r="I185" s="18">
        <v>515.02499999999998</v>
      </c>
    </row>
    <row r="186" spans="1:10" ht="23.45" customHeight="1">
      <c r="A186" s="4"/>
      <c r="B186" s="8"/>
      <c r="C186" s="5" t="s">
        <v>19</v>
      </c>
      <c r="D186" s="5" t="s">
        <v>41</v>
      </c>
      <c r="E186" s="5" t="s">
        <v>123</v>
      </c>
      <c r="F186" s="20" t="s">
        <v>45</v>
      </c>
      <c r="G186" s="21" t="s">
        <v>46</v>
      </c>
      <c r="H186" s="18">
        <f>H187</f>
        <v>949.447</v>
      </c>
      <c r="I186" s="18">
        <f>I187</f>
        <v>949.447</v>
      </c>
    </row>
    <row r="187" spans="1:10">
      <c r="A187" s="4"/>
      <c r="B187" s="8"/>
      <c r="C187" s="5" t="s">
        <v>19</v>
      </c>
      <c r="D187" s="5" t="s">
        <v>41</v>
      </c>
      <c r="E187" s="5" t="s">
        <v>123</v>
      </c>
      <c r="F187" s="4" t="s">
        <v>47</v>
      </c>
      <c r="G187" s="201" t="s">
        <v>48</v>
      </c>
      <c r="H187" s="18">
        <v>949.447</v>
      </c>
      <c r="I187" s="18">
        <v>949.447</v>
      </c>
    </row>
    <row r="188" spans="1:10" ht="24">
      <c r="A188" s="4"/>
      <c r="B188" s="8"/>
      <c r="C188" s="36" t="s">
        <v>41</v>
      </c>
      <c r="D188" s="36" t="s">
        <v>17</v>
      </c>
      <c r="E188" s="36"/>
      <c r="F188" s="36"/>
      <c r="G188" s="9" t="s">
        <v>125</v>
      </c>
      <c r="H188" s="10">
        <f>H200+H189</f>
        <v>13014.273999999999</v>
      </c>
      <c r="I188" s="10">
        <f>I200+I189</f>
        <v>12426.365000000002</v>
      </c>
    </row>
    <row r="189" spans="1:10">
      <c r="A189" s="4"/>
      <c r="B189" s="8"/>
      <c r="C189" s="11" t="s">
        <v>41</v>
      </c>
      <c r="D189" s="11" t="s">
        <v>51</v>
      </c>
      <c r="E189" s="11"/>
      <c r="F189" s="24"/>
      <c r="G189" s="13" t="s">
        <v>126</v>
      </c>
      <c r="H189" s="14">
        <f t="shared" ref="H189:I192" si="10">H190</f>
        <v>2828.5</v>
      </c>
      <c r="I189" s="14">
        <f t="shared" si="10"/>
        <v>2828.5</v>
      </c>
      <c r="J189" s="2">
        <v>2828.5</v>
      </c>
    </row>
    <row r="190" spans="1:10" ht="36">
      <c r="A190" s="4"/>
      <c r="B190" s="8"/>
      <c r="C190" s="5" t="s">
        <v>41</v>
      </c>
      <c r="D190" s="5" t="s">
        <v>51</v>
      </c>
      <c r="E190" s="12" t="s">
        <v>21</v>
      </c>
      <c r="F190" s="15"/>
      <c r="G190" s="16" t="s">
        <v>22</v>
      </c>
      <c r="H190" s="17">
        <f t="shared" si="10"/>
        <v>2828.5</v>
      </c>
      <c r="I190" s="17">
        <f t="shared" si="10"/>
        <v>2828.5</v>
      </c>
    </row>
    <row r="191" spans="1:10" ht="24">
      <c r="A191" s="4"/>
      <c r="B191" s="8"/>
      <c r="C191" s="5" t="s">
        <v>41</v>
      </c>
      <c r="D191" s="5" t="s">
        <v>51</v>
      </c>
      <c r="E191" s="5" t="s">
        <v>61</v>
      </c>
      <c r="F191" s="4"/>
      <c r="G191" s="201" t="s">
        <v>62</v>
      </c>
      <c r="H191" s="18">
        <f t="shared" si="10"/>
        <v>2828.5</v>
      </c>
      <c r="I191" s="18">
        <f t="shared" si="10"/>
        <v>2828.5</v>
      </c>
    </row>
    <row r="192" spans="1:10" ht="36">
      <c r="A192" s="4"/>
      <c r="B192" s="8"/>
      <c r="C192" s="5" t="s">
        <v>41</v>
      </c>
      <c r="D192" s="5" t="s">
        <v>51</v>
      </c>
      <c r="E192" s="5" t="s">
        <v>63</v>
      </c>
      <c r="F192" s="5"/>
      <c r="G192" s="201" t="s">
        <v>64</v>
      </c>
      <c r="H192" s="18">
        <f t="shared" si="10"/>
        <v>2828.5</v>
      </c>
      <c r="I192" s="18">
        <f t="shared" si="10"/>
        <v>2828.5</v>
      </c>
    </row>
    <row r="193" spans="1:9" ht="46.9" customHeight="1">
      <c r="A193" s="4"/>
      <c r="B193" s="8"/>
      <c r="C193" s="5" t="s">
        <v>41</v>
      </c>
      <c r="D193" s="5" t="s">
        <v>51</v>
      </c>
      <c r="E193" s="5" t="s">
        <v>127</v>
      </c>
      <c r="F193" s="5"/>
      <c r="G193" s="27" t="s">
        <v>128</v>
      </c>
      <c r="H193" s="18">
        <f>H194+H197</f>
        <v>2828.5</v>
      </c>
      <c r="I193" s="18">
        <f>I194+I197</f>
        <v>2828.5</v>
      </c>
    </row>
    <row r="194" spans="1:9" ht="58.9" customHeight="1">
      <c r="A194" s="4"/>
      <c r="B194" s="8"/>
      <c r="C194" s="5" t="s">
        <v>41</v>
      </c>
      <c r="D194" s="5" t="s">
        <v>51</v>
      </c>
      <c r="E194" s="5" t="s">
        <v>127</v>
      </c>
      <c r="F194" s="20" t="s">
        <v>29</v>
      </c>
      <c r="G194" s="21" t="s">
        <v>30</v>
      </c>
      <c r="H194" s="18">
        <f>H195+H196</f>
        <v>2033.8849999999998</v>
      </c>
      <c r="I194" s="18">
        <f>I195+I196</f>
        <v>2033.8849999999998</v>
      </c>
    </row>
    <row r="195" spans="1:9" ht="24">
      <c r="A195" s="4"/>
      <c r="B195" s="8"/>
      <c r="C195" s="5" t="s">
        <v>41</v>
      </c>
      <c r="D195" s="5" t="s">
        <v>51</v>
      </c>
      <c r="E195" s="5" t="s">
        <v>127</v>
      </c>
      <c r="F195" s="22" t="s">
        <v>31</v>
      </c>
      <c r="G195" s="23" t="s">
        <v>32</v>
      </c>
      <c r="H195" s="18">
        <v>1564.62</v>
      </c>
      <c r="I195" s="18">
        <v>1564.62</v>
      </c>
    </row>
    <row r="196" spans="1:9" ht="46.9" customHeight="1">
      <c r="A196" s="4"/>
      <c r="B196" s="8"/>
      <c r="C196" s="5" t="s">
        <v>41</v>
      </c>
      <c r="D196" s="5" t="s">
        <v>51</v>
      </c>
      <c r="E196" s="5" t="s">
        <v>127</v>
      </c>
      <c r="F196" s="22">
        <v>129</v>
      </c>
      <c r="G196" s="23" t="s">
        <v>885</v>
      </c>
      <c r="H196" s="18">
        <v>469.26499999999999</v>
      </c>
      <c r="I196" s="18">
        <v>469.26499999999999</v>
      </c>
    </row>
    <row r="197" spans="1:9" ht="24" customHeight="1">
      <c r="A197" s="4"/>
      <c r="B197" s="8"/>
      <c r="C197" s="5" t="s">
        <v>41</v>
      </c>
      <c r="D197" s="5" t="s">
        <v>51</v>
      </c>
      <c r="E197" s="5" t="s">
        <v>127</v>
      </c>
      <c r="F197" s="20" t="s">
        <v>45</v>
      </c>
      <c r="G197" s="21" t="s">
        <v>46</v>
      </c>
      <c r="H197" s="18">
        <f>H198+H199</f>
        <v>794.61500000000001</v>
      </c>
      <c r="I197" s="18">
        <f>I198+I199</f>
        <v>794.61500000000001</v>
      </c>
    </row>
    <row r="198" spans="1:9">
      <c r="A198" s="4"/>
      <c r="B198" s="8"/>
      <c r="C198" s="5" t="s">
        <v>41</v>
      </c>
      <c r="D198" s="5" t="s">
        <v>51</v>
      </c>
      <c r="E198" s="5" t="s">
        <v>127</v>
      </c>
      <c r="F198" s="4" t="s">
        <v>47</v>
      </c>
      <c r="G198" s="201" t="s">
        <v>48</v>
      </c>
      <c r="H198" s="18">
        <v>558.72199999999998</v>
      </c>
      <c r="I198" s="18">
        <v>558.72199999999998</v>
      </c>
    </row>
    <row r="199" spans="1:9">
      <c r="A199" s="4"/>
      <c r="B199" s="8"/>
      <c r="C199" s="5" t="s">
        <v>41</v>
      </c>
      <c r="D199" s="5" t="s">
        <v>51</v>
      </c>
      <c r="E199" s="5" t="s">
        <v>127</v>
      </c>
      <c r="F199" s="4">
        <v>247</v>
      </c>
      <c r="G199" s="201" t="s">
        <v>87</v>
      </c>
      <c r="H199" s="18">
        <v>235.893</v>
      </c>
      <c r="I199" s="18">
        <v>235.893</v>
      </c>
    </row>
    <row r="200" spans="1:9" ht="48">
      <c r="A200" s="4"/>
      <c r="B200" s="8"/>
      <c r="C200" s="24" t="s">
        <v>41</v>
      </c>
      <c r="D200" s="24">
        <v>10</v>
      </c>
      <c r="E200" s="11"/>
      <c r="F200" s="24"/>
      <c r="G200" s="13" t="s">
        <v>129</v>
      </c>
      <c r="H200" s="14">
        <f t="shared" ref="H200:I200" si="11">H201</f>
        <v>10185.773999999999</v>
      </c>
      <c r="I200" s="14">
        <f t="shared" si="11"/>
        <v>9597.8650000000016</v>
      </c>
    </row>
    <row r="201" spans="1:9" ht="48">
      <c r="A201" s="4"/>
      <c r="B201" s="8"/>
      <c r="C201" s="15" t="s">
        <v>41</v>
      </c>
      <c r="D201" s="15">
        <v>10</v>
      </c>
      <c r="E201" s="12" t="s">
        <v>130</v>
      </c>
      <c r="F201" s="15"/>
      <c r="G201" s="16" t="s">
        <v>131</v>
      </c>
      <c r="H201" s="17">
        <f>H202+H223</f>
        <v>10185.773999999999</v>
      </c>
      <c r="I201" s="17">
        <f>I202+I223</f>
        <v>9597.8650000000016</v>
      </c>
    </row>
    <row r="202" spans="1:9" ht="45" customHeight="1">
      <c r="A202" s="4"/>
      <c r="B202" s="8"/>
      <c r="C202" s="4" t="s">
        <v>41</v>
      </c>
      <c r="D202" s="4">
        <v>10</v>
      </c>
      <c r="E202" s="5" t="s">
        <v>132</v>
      </c>
      <c r="F202" s="4"/>
      <c r="G202" s="201" t="s">
        <v>133</v>
      </c>
      <c r="H202" s="18">
        <f>H203+H215</f>
        <v>8836.0540000000001</v>
      </c>
      <c r="I202" s="18">
        <f>I203+I215</f>
        <v>8374.3450000000012</v>
      </c>
    </row>
    <row r="203" spans="1:9" ht="35.450000000000003" customHeight="1">
      <c r="A203" s="4"/>
      <c r="B203" s="8"/>
      <c r="C203" s="4" t="s">
        <v>41</v>
      </c>
      <c r="D203" s="4">
        <v>10</v>
      </c>
      <c r="E203" s="5" t="s">
        <v>134</v>
      </c>
      <c r="F203" s="4"/>
      <c r="G203" s="201" t="s">
        <v>135</v>
      </c>
      <c r="H203" s="18">
        <f>H204+H207+H212</f>
        <v>3190.3029999999999</v>
      </c>
      <c r="I203" s="18">
        <f>I204+I207+I212</f>
        <v>2733.375</v>
      </c>
    </row>
    <row r="204" spans="1:9" ht="60">
      <c r="A204" s="4"/>
      <c r="B204" s="8"/>
      <c r="C204" s="4" t="s">
        <v>41</v>
      </c>
      <c r="D204" s="4">
        <v>10</v>
      </c>
      <c r="E204" s="5" t="s">
        <v>136</v>
      </c>
      <c r="F204" s="4"/>
      <c r="G204" s="201" t="s">
        <v>137</v>
      </c>
      <c r="H204" s="18">
        <f t="shared" ref="H204:I205" si="12">H205</f>
        <v>500</v>
      </c>
      <c r="I204" s="18">
        <f t="shared" si="12"/>
        <v>76.88</v>
      </c>
    </row>
    <row r="205" spans="1:9" ht="24" customHeight="1">
      <c r="A205" s="4"/>
      <c r="B205" s="8"/>
      <c r="C205" s="4" t="s">
        <v>41</v>
      </c>
      <c r="D205" s="4">
        <v>10</v>
      </c>
      <c r="E205" s="5" t="s">
        <v>136</v>
      </c>
      <c r="F205" s="20" t="s">
        <v>45</v>
      </c>
      <c r="G205" s="21" t="s">
        <v>46</v>
      </c>
      <c r="H205" s="18">
        <f t="shared" si="12"/>
        <v>500</v>
      </c>
      <c r="I205" s="18">
        <f t="shared" si="12"/>
        <v>76.88</v>
      </c>
    </row>
    <row r="206" spans="1:9">
      <c r="A206" s="4"/>
      <c r="B206" s="8"/>
      <c r="C206" s="4" t="s">
        <v>41</v>
      </c>
      <c r="D206" s="4">
        <v>10</v>
      </c>
      <c r="E206" s="5" t="s">
        <v>136</v>
      </c>
      <c r="F206" s="4" t="s">
        <v>47</v>
      </c>
      <c r="G206" s="201" t="s">
        <v>48</v>
      </c>
      <c r="H206" s="18">
        <v>500</v>
      </c>
      <c r="I206" s="18">
        <v>76.88</v>
      </c>
    </row>
    <row r="207" spans="1:9" ht="34.9" customHeight="1">
      <c r="A207" s="4"/>
      <c r="B207" s="8"/>
      <c r="C207" s="4" t="s">
        <v>41</v>
      </c>
      <c r="D207" s="4">
        <v>10</v>
      </c>
      <c r="E207" s="5" t="s">
        <v>138</v>
      </c>
      <c r="F207" s="4"/>
      <c r="G207" s="201" t="s">
        <v>139</v>
      </c>
      <c r="H207" s="18">
        <f>H208+H210</f>
        <v>2601.6849999999999</v>
      </c>
      <c r="I207" s="18">
        <f>I208+I210</f>
        <v>2567.9180000000001</v>
      </c>
    </row>
    <row r="208" spans="1:9" ht="23.45" customHeight="1">
      <c r="A208" s="4"/>
      <c r="B208" s="8"/>
      <c r="C208" s="4" t="s">
        <v>41</v>
      </c>
      <c r="D208" s="4">
        <v>10</v>
      </c>
      <c r="E208" s="5" t="s">
        <v>138</v>
      </c>
      <c r="F208" s="20" t="s">
        <v>45</v>
      </c>
      <c r="G208" s="21" t="s">
        <v>46</v>
      </c>
      <c r="H208" s="18">
        <f t="shared" ref="H208:I208" si="13">H209</f>
        <v>2501.6849999999999</v>
      </c>
      <c r="I208" s="18">
        <f t="shared" si="13"/>
        <v>2467.9180000000001</v>
      </c>
    </row>
    <row r="209" spans="1:11">
      <c r="A209" s="4"/>
      <c r="B209" s="8"/>
      <c r="C209" s="4" t="s">
        <v>41</v>
      </c>
      <c r="D209" s="4">
        <v>10</v>
      </c>
      <c r="E209" s="5" t="s">
        <v>138</v>
      </c>
      <c r="F209" s="4" t="s">
        <v>47</v>
      </c>
      <c r="G209" s="201" t="s">
        <v>48</v>
      </c>
      <c r="H209" s="18">
        <v>2501.6849999999999</v>
      </c>
      <c r="I209" s="18">
        <v>2467.9180000000001</v>
      </c>
    </row>
    <row r="210" spans="1:11" ht="36">
      <c r="A210" s="4"/>
      <c r="B210" s="8"/>
      <c r="C210" s="4" t="s">
        <v>41</v>
      </c>
      <c r="D210" s="4">
        <v>10</v>
      </c>
      <c r="E210" s="5" t="s">
        <v>138</v>
      </c>
      <c r="F210" s="32" t="s">
        <v>100</v>
      </c>
      <c r="G210" s="21" t="s">
        <v>101</v>
      </c>
      <c r="H210" s="18">
        <f>H211</f>
        <v>100</v>
      </c>
      <c r="I210" s="18">
        <f>I211</f>
        <v>100</v>
      </c>
    </row>
    <row r="211" spans="1:11" ht="57" customHeight="1">
      <c r="A211" s="4"/>
      <c r="B211" s="8"/>
      <c r="C211" s="4" t="s">
        <v>41</v>
      </c>
      <c r="D211" s="4">
        <v>10</v>
      </c>
      <c r="E211" s="5" t="s">
        <v>138</v>
      </c>
      <c r="F211" s="4" t="s">
        <v>102</v>
      </c>
      <c r="G211" s="201" t="s">
        <v>103</v>
      </c>
      <c r="H211" s="18">
        <v>100</v>
      </c>
      <c r="I211" s="18">
        <v>100</v>
      </c>
    </row>
    <row r="212" spans="1:11" ht="22.9" customHeight="1">
      <c r="A212" s="4"/>
      <c r="B212" s="8"/>
      <c r="C212" s="4" t="s">
        <v>41</v>
      </c>
      <c r="D212" s="4">
        <v>10</v>
      </c>
      <c r="E212" s="5" t="s">
        <v>140</v>
      </c>
      <c r="F212" s="4"/>
      <c r="G212" s="201" t="s">
        <v>141</v>
      </c>
      <c r="H212" s="18">
        <f t="shared" ref="H212:K213" si="14">H213</f>
        <v>88.617999999999995</v>
      </c>
      <c r="I212" s="18">
        <f t="shared" si="14"/>
        <v>88.576999999999998</v>
      </c>
      <c r="J212" s="18">
        <f t="shared" si="14"/>
        <v>0</v>
      </c>
      <c r="K212" s="18">
        <f t="shared" si="14"/>
        <v>0</v>
      </c>
    </row>
    <row r="213" spans="1:11" ht="23.45" customHeight="1">
      <c r="A213" s="4"/>
      <c r="B213" s="8"/>
      <c r="C213" s="4" t="s">
        <v>41</v>
      </c>
      <c r="D213" s="4">
        <v>10</v>
      </c>
      <c r="E213" s="5" t="s">
        <v>140</v>
      </c>
      <c r="F213" s="20" t="s">
        <v>45</v>
      </c>
      <c r="G213" s="21" t="s">
        <v>46</v>
      </c>
      <c r="H213" s="18">
        <f t="shared" si="14"/>
        <v>88.617999999999995</v>
      </c>
      <c r="I213" s="18">
        <f t="shared" si="14"/>
        <v>88.576999999999998</v>
      </c>
    </row>
    <row r="214" spans="1:11">
      <c r="A214" s="4"/>
      <c r="B214" s="8"/>
      <c r="C214" s="4" t="s">
        <v>41</v>
      </c>
      <c r="D214" s="4">
        <v>10</v>
      </c>
      <c r="E214" s="5" t="s">
        <v>140</v>
      </c>
      <c r="F214" s="4" t="s">
        <v>47</v>
      </c>
      <c r="G214" s="201" t="s">
        <v>48</v>
      </c>
      <c r="H214" s="18">
        <v>88.617999999999995</v>
      </c>
      <c r="I214" s="18">
        <v>88.576999999999998</v>
      </c>
    </row>
    <row r="215" spans="1:11" ht="58.9" customHeight="1">
      <c r="A215" s="4"/>
      <c r="B215" s="8"/>
      <c r="C215" s="4" t="s">
        <v>41</v>
      </c>
      <c r="D215" s="4">
        <v>10</v>
      </c>
      <c r="E215" s="5" t="s">
        <v>142</v>
      </c>
      <c r="F215" s="4"/>
      <c r="G215" s="201" t="s">
        <v>143</v>
      </c>
      <c r="H215" s="18">
        <f>H216+H219</f>
        <v>5645.7510000000002</v>
      </c>
      <c r="I215" s="18">
        <f>I216+I219</f>
        <v>5640.97</v>
      </c>
    </row>
    <row r="216" spans="1:11" ht="36">
      <c r="A216" s="4"/>
      <c r="B216" s="8"/>
      <c r="C216" s="4" t="s">
        <v>41</v>
      </c>
      <c r="D216" s="4">
        <v>10</v>
      </c>
      <c r="E216" s="5" t="s">
        <v>144</v>
      </c>
      <c r="F216" s="4"/>
      <c r="G216" s="201" t="s">
        <v>145</v>
      </c>
      <c r="H216" s="18">
        <f t="shared" ref="H216:I217" si="15">H217</f>
        <v>324</v>
      </c>
      <c r="I216" s="18">
        <f t="shared" si="15"/>
        <v>324</v>
      </c>
    </row>
    <row r="217" spans="1:11" ht="22.9" customHeight="1">
      <c r="A217" s="4"/>
      <c r="B217" s="8"/>
      <c r="C217" s="4" t="s">
        <v>41</v>
      </c>
      <c r="D217" s="4">
        <v>10</v>
      </c>
      <c r="E217" s="5" t="s">
        <v>144</v>
      </c>
      <c r="F217" s="20" t="s">
        <v>45</v>
      </c>
      <c r="G217" s="21" t="s">
        <v>46</v>
      </c>
      <c r="H217" s="18">
        <f t="shared" si="15"/>
        <v>324</v>
      </c>
      <c r="I217" s="18">
        <f t="shared" si="15"/>
        <v>324</v>
      </c>
    </row>
    <row r="218" spans="1:11">
      <c r="A218" s="4"/>
      <c r="B218" s="8"/>
      <c r="C218" s="4" t="s">
        <v>41</v>
      </c>
      <c r="D218" s="4">
        <v>10</v>
      </c>
      <c r="E218" s="5" t="s">
        <v>144</v>
      </c>
      <c r="F218" s="4" t="s">
        <v>47</v>
      </c>
      <c r="G218" s="201" t="s">
        <v>48</v>
      </c>
      <c r="H218" s="18">
        <v>324</v>
      </c>
      <c r="I218" s="18">
        <v>324</v>
      </c>
    </row>
    <row r="219" spans="1:11" ht="24">
      <c r="A219" s="4"/>
      <c r="B219" s="8"/>
      <c r="C219" s="4" t="s">
        <v>41</v>
      </c>
      <c r="D219" s="4">
        <v>10</v>
      </c>
      <c r="E219" s="5" t="s">
        <v>146</v>
      </c>
      <c r="F219" s="4"/>
      <c r="G219" s="201" t="s">
        <v>147</v>
      </c>
      <c r="H219" s="18">
        <f>H220</f>
        <v>5321.7510000000002</v>
      </c>
      <c r="I219" s="18">
        <f>I220</f>
        <v>5316.97</v>
      </c>
    </row>
    <row r="220" spans="1:11" ht="57" customHeight="1">
      <c r="A220" s="4"/>
      <c r="B220" s="8"/>
      <c r="C220" s="4" t="s">
        <v>41</v>
      </c>
      <c r="D220" s="4">
        <v>10</v>
      </c>
      <c r="E220" s="5" t="s">
        <v>146</v>
      </c>
      <c r="F220" s="20" t="s">
        <v>29</v>
      </c>
      <c r="G220" s="21" t="s">
        <v>30</v>
      </c>
      <c r="H220" s="18">
        <f>H221+H222</f>
        <v>5321.7510000000002</v>
      </c>
      <c r="I220" s="18">
        <f>I221+I222</f>
        <v>5316.97</v>
      </c>
    </row>
    <row r="221" spans="1:11">
      <c r="A221" s="4"/>
      <c r="B221" s="8"/>
      <c r="C221" s="4" t="s">
        <v>41</v>
      </c>
      <c r="D221" s="4">
        <v>10</v>
      </c>
      <c r="E221" s="5" t="s">
        <v>146</v>
      </c>
      <c r="F221" s="22" t="s">
        <v>83</v>
      </c>
      <c r="G221" s="23" t="s">
        <v>84</v>
      </c>
      <c r="H221" s="18">
        <v>4087.3670000000002</v>
      </c>
      <c r="I221" s="18">
        <v>4087.1750000000002</v>
      </c>
    </row>
    <row r="222" spans="1:11" ht="48">
      <c r="A222" s="4"/>
      <c r="B222" s="8"/>
      <c r="C222" s="4" t="s">
        <v>41</v>
      </c>
      <c r="D222" s="4">
        <v>10</v>
      </c>
      <c r="E222" s="5" t="s">
        <v>146</v>
      </c>
      <c r="F222" s="22">
        <v>119</v>
      </c>
      <c r="G222" s="23" t="s">
        <v>86</v>
      </c>
      <c r="H222" s="18">
        <v>1234.384</v>
      </c>
      <c r="I222" s="18">
        <v>1229.7950000000001</v>
      </c>
    </row>
    <row r="223" spans="1:11" ht="46.15" customHeight="1">
      <c r="A223" s="4"/>
      <c r="B223" s="8"/>
      <c r="C223" s="4" t="s">
        <v>41</v>
      </c>
      <c r="D223" s="4">
        <v>10</v>
      </c>
      <c r="E223" s="5" t="s">
        <v>148</v>
      </c>
      <c r="F223" s="22"/>
      <c r="G223" s="23" t="s">
        <v>149</v>
      </c>
      <c r="H223" s="18">
        <f>H224+H228</f>
        <v>1349.72</v>
      </c>
      <c r="I223" s="18">
        <f>I224+I228</f>
        <v>1223.52</v>
      </c>
    </row>
    <row r="224" spans="1:11" ht="36" customHeight="1">
      <c r="A224" s="4"/>
      <c r="B224" s="8"/>
      <c r="C224" s="4" t="s">
        <v>41</v>
      </c>
      <c r="D224" s="4">
        <v>10</v>
      </c>
      <c r="E224" s="5" t="s">
        <v>150</v>
      </c>
      <c r="F224" s="22"/>
      <c r="G224" s="23" t="s">
        <v>151</v>
      </c>
      <c r="H224" s="18">
        <f>H225</f>
        <v>597.20000000000005</v>
      </c>
      <c r="I224" s="18">
        <f>I225</f>
        <v>582</v>
      </c>
    </row>
    <row r="225" spans="1:9" ht="36">
      <c r="A225" s="4"/>
      <c r="B225" s="8"/>
      <c r="C225" s="4" t="s">
        <v>41</v>
      </c>
      <c r="D225" s="4">
        <v>10</v>
      </c>
      <c r="E225" s="38" t="s">
        <v>152</v>
      </c>
      <c r="F225" s="4"/>
      <c r="G225" s="201" t="s">
        <v>153</v>
      </c>
      <c r="H225" s="18">
        <f t="shared" ref="H225:I226" si="16">H226</f>
        <v>597.20000000000005</v>
      </c>
      <c r="I225" s="18">
        <f t="shared" si="16"/>
        <v>582</v>
      </c>
    </row>
    <row r="226" spans="1:9" ht="22.9" customHeight="1">
      <c r="A226" s="4"/>
      <c r="B226" s="8"/>
      <c r="C226" s="4" t="s">
        <v>41</v>
      </c>
      <c r="D226" s="4">
        <v>10</v>
      </c>
      <c r="E226" s="38" t="s">
        <v>152</v>
      </c>
      <c r="F226" s="20" t="s">
        <v>45</v>
      </c>
      <c r="G226" s="21" t="s">
        <v>46</v>
      </c>
      <c r="H226" s="18">
        <f t="shared" si="16"/>
        <v>597.20000000000005</v>
      </c>
      <c r="I226" s="18">
        <f t="shared" si="16"/>
        <v>582</v>
      </c>
    </row>
    <row r="227" spans="1:9">
      <c r="A227" s="4"/>
      <c r="B227" s="8"/>
      <c r="C227" s="4" t="s">
        <v>41</v>
      </c>
      <c r="D227" s="4">
        <v>10</v>
      </c>
      <c r="E227" s="38" t="s">
        <v>152</v>
      </c>
      <c r="F227" s="4" t="s">
        <v>47</v>
      </c>
      <c r="G227" s="201" t="s">
        <v>48</v>
      </c>
      <c r="H227" s="18">
        <v>597.20000000000005</v>
      </c>
      <c r="I227" s="18">
        <v>582</v>
      </c>
    </row>
    <row r="228" spans="1:9" ht="34.9" customHeight="1">
      <c r="A228" s="4"/>
      <c r="B228" s="8"/>
      <c r="C228" s="4" t="s">
        <v>41</v>
      </c>
      <c r="D228" s="4">
        <v>10</v>
      </c>
      <c r="E228" s="38" t="s">
        <v>154</v>
      </c>
      <c r="F228" s="4"/>
      <c r="G228" s="201" t="s">
        <v>155</v>
      </c>
      <c r="H228" s="18">
        <f t="shared" ref="H228:I230" si="17">H229</f>
        <v>752.52</v>
      </c>
      <c r="I228" s="18">
        <f t="shared" si="17"/>
        <v>641.52</v>
      </c>
    </row>
    <row r="229" spans="1:9" ht="34.15" customHeight="1">
      <c r="A229" s="4"/>
      <c r="B229" s="8"/>
      <c r="C229" s="4" t="s">
        <v>41</v>
      </c>
      <c r="D229" s="4">
        <v>10</v>
      </c>
      <c r="E229" s="38" t="s">
        <v>156</v>
      </c>
      <c r="F229" s="4"/>
      <c r="G229" s="201" t="s">
        <v>157</v>
      </c>
      <c r="H229" s="18">
        <f t="shared" si="17"/>
        <v>752.52</v>
      </c>
      <c r="I229" s="18">
        <f t="shared" si="17"/>
        <v>641.52</v>
      </c>
    </row>
    <row r="230" spans="1:9" ht="24.6" customHeight="1">
      <c r="A230" s="4"/>
      <c r="B230" s="8"/>
      <c r="C230" s="4" t="s">
        <v>41</v>
      </c>
      <c r="D230" s="4">
        <v>10</v>
      </c>
      <c r="E230" s="38" t="s">
        <v>156</v>
      </c>
      <c r="F230" s="20" t="s">
        <v>45</v>
      </c>
      <c r="G230" s="21" t="s">
        <v>46</v>
      </c>
      <c r="H230" s="18">
        <f t="shared" si="17"/>
        <v>752.52</v>
      </c>
      <c r="I230" s="18">
        <f t="shared" si="17"/>
        <v>641.52</v>
      </c>
    </row>
    <row r="231" spans="1:9">
      <c r="A231" s="4"/>
      <c r="B231" s="8"/>
      <c r="C231" s="4" t="s">
        <v>41</v>
      </c>
      <c r="D231" s="4">
        <v>10</v>
      </c>
      <c r="E231" s="38" t="s">
        <v>156</v>
      </c>
      <c r="F231" s="4" t="s">
        <v>47</v>
      </c>
      <c r="G231" s="201" t="s">
        <v>48</v>
      </c>
      <c r="H231" s="18">
        <v>752.52</v>
      </c>
      <c r="I231" s="18">
        <v>641.52</v>
      </c>
    </row>
    <row r="232" spans="1:9">
      <c r="A232" s="4"/>
      <c r="B232" s="8"/>
      <c r="C232" s="8" t="s">
        <v>51</v>
      </c>
      <c r="D232" s="8" t="s">
        <v>17</v>
      </c>
      <c r="E232" s="36"/>
      <c r="F232" s="4"/>
      <c r="G232" s="9" t="s">
        <v>158</v>
      </c>
      <c r="H232" s="10">
        <f>H233+H240+H250+H314</f>
        <v>475293.61500000005</v>
      </c>
      <c r="I232" s="10">
        <f>I233+I240+I250+I314</f>
        <v>447200.43999999994</v>
      </c>
    </row>
    <row r="233" spans="1:9">
      <c r="A233" s="4"/>
      <c r="B233" s="8"/>
      <c r="C233" s="11" t="s">
        <v>51</v>
      </c>
      <c r="D233" s="11" t="s">
        <v>67</v>
      </c>
      <c r="E233" s="11"/>
      <c r="F233" s="15"/>
      <c r="G233" s="13" t="s">
        <v>159</v>
      </c>
      <c r="H233" s="14">
        <f t="shared" ref="H233:I238" si="18">H234</f>
        <v>225.8</v>
      </c>
      <c r="I233" s="14">
        <f t="shared" si="18"/>
        <v>220.16</v>
      </c>
    </row>
    <row r="234" spans="1:9" ht="48">
      <c r="A234" s="4"/>
      <c r="B234" s="8"/>
      <c r="C234" s="12" t="s">
        <v>51</v>
      </c>
      <c r="D234" s="12" t="s">
        <v>67</v>
      </c>
      <c r="E234" s="12" t="s">
        <v>130</v>
      </c>
      <c r="F234" s="15"/>
      <c r="G234" s="16" t="s">
        <v>131</v>
      </c>
      <c r="H234" s="17">
        <f t="shared" si="18"/>
        <v>225.8</v>
      </c>
      <c r="I234" s="17">
        <f t="shared" si="18"/>
        <v>220.16</v>
      </c>
    </row>
    <row r="235" spans="1:9" ht="44.45" customHeight="1">
      <c r="A235" s="4"/>
      <c r="B235" s="8"/>
      <c r="C235" s="5" t="s">
        <v>51</v>
      </c>
      <c r="D235" s="5" t="s">
        <v>67</v>
      </c>
      <c r="E235" s="5" t="s">
        <v>132</v>
      </c>
      <c r="F235" s="4"/>
      <c r="G235" s="201" t="s">
        <v>160</v>
      </c>
      <c r="H235" s="18">
        <f t="shared" si="18"/>
        <v>225.8</v>
      </c>
      <c r="I235" s="18">
        <f t="shared" si="18"/>
        <v>220.16</v>
      </c>
    </row>
    <row r="236" spans="1:9" ht="37.15" customHeight="1">
      <c r="A236" s="4"/>
      <c r="B236" s="8"/>
      <c r="C236" s="5" t="s">
        <v>51</v>
      </c>
      <c r="D236" s="5" t="s">
        <v>67</v>
      </c>
      <c r="E236" s="5" t="s">
        <v>134</v>
      </c>
      <c r="F236" s="4"/>
      <c r="G236" s="201" t="s">
        <v>135</v>
      </c>
      <c r="H236" s="18">
        <f t="shared" si="18"/>
        <v>225.8</v>
      </c>
      <c r="I236" s="18">
        <f t="shared" si="18"/>
        <v>220.16</v>
      </c>
    </row>
    <row r="237" spans="1:9" ht="48">
      <c r="A237" s="4"/>
      <c r="B237" s="8"/>
      <c r="C237" s="5" t="s">
        <v>51</v>
      </c>
      <c r="D237" s="5" t="s">
        <v>67</v>
      </c>
      <c r="E237" s="5" t="s">
        <v>161</v>
      </c>
      <c r="F237" s="4"/>
      <c r="G237" s="201" t="s">
        <v>162</v>
      </c>
      <c r="H237" s="18">
        <f t="shared" si="18"/>
        <v>225.8</v>
      </c>
      <c r="I237" s="18">
        <f t="shared" si="18"/>
        <v>220.16</v>
      </c>
    </row>
    <row r="238" spans="1:9" ht="21.6" customHeight="1">
      <c r="A238" s="4"/>
      <c r="B238" s="8"/>
      <c r="C238" s="5" t="s">
        <v>51</v>
      </c>
      <c r="D238" s="5" t="s">
        <v>67</v>
      </c>
      <c r="E238" s="5" t="s">
        <v>161</v>
      </c>
      <c r="F238" s="20" t="s">
        <v>45</v>
      </c>
      <c r="G238" s="21" t="s">
        <v>46</v>
      </c>
      <c r="H238" s="18">
        <f t="shared" si="18"/>
        <v>225.8</v>
      </c>
      <c r="I238" s="18">
        <f t="shared" si="18"/>
        <v>220.16</v>
      </c>
    </row>
    <row r="239" spans="1:9">
      <c r="A239" s="4"/>
      <c r="B239" s="8"/>
      <c r="C239" s="5" t="s">
        <v>51</v>
      </c>
      <c r="D239" s="5" t="s">
        <v>67</v>
      </c>
      <c r="E239" s="5" t="s">
        <v>161</v>
      </c>
      <c r="F239" s="4" t="s">
        <v>47</v>
      </c>
      <c r="G239" s="201" t="s">
        <v>48</v>
      </c>
      <c r="H239" s="18">
        <v>225.8</v>
      </c>
      <c r="I239" s="18">
        <v>220.16</v>
      </c>
    </row>
    <row r="240" spans="1:9">
      <c r="A240" s="4"/>
      <c r="B240" s="8"/>
      <c r="C240" s="24" t="s">
        <v>51</v>
      </c>
      <c r="D240" s="24" t="s">
        <v>163</v>
      </c>
      <c r="E240" s="11"/>
      <c r="F240" s="24"/>
      <c r="G240" s="13" t="s">
        <v>164</v>
      </c>
      <c r="H240" s="14">
        <f t="shared" ref="H240:I241" si="19">H241</f>
        <v>1234.134</v>
      </c>
      <c r="I240" s="14">
        <f t="shared" si="19"/>
        <v>0</v>
      </c>
    </row>
    <row r="241" spans="1:11" ht="48">
      <c r="A241" s="4"/>
      <c r="B241" s="8"/>
      <c r="C241" s="15" t="s">
        <v>51</v>
      </c>
      <c r="D241" s="15" t="s">
        <v>163</v>
      </c>
      <c r="E241" s="12" t="s">
        <v>165</v>
      </c>
      <c r="F241" s="15"/>
      <c r="G241" s="16" t="s">
        <v>166</v>
      </c>
      <c r="H241" s="17">
        <f t="shared" si="19"/>
        <v>1234.134</v>
      </c>
      <c r="I241" s="17">
        <f t="shared" si="19"/>
        <v>0</v>
      </c>
    </row>
    <row r="242" spans="1:11" ht="36" customHeight="1">
      <c r="A242" s="4"/>
      <c r="B242" s="8"/>
      <c r="C242" s="4" t="s">
        <v>51</v>
      </c>
      <c r="D242" s="4" t="s">
        <v>163</v>
      </c>
      <c r="E242" s="5" t="s">
        <v>167</v>
      </c>
      <c r="F242" s="4"/>
      <c r="G242" s="201" t="s">
        <v>168</v>
      </c>
      <c r="H242" s="18">
        <f>H243</f>
        <v>1234.134</v>
      </c>
      <c r="I242" s="18">
        <f>I243</f>
        <v>0</v>
      </c>
    </row>
    <row r="243" spans="1:11" ht="36">
      <c r="A243" s="4"/>
      <c r="B243" s="8"/>
      <c r="C243" s="4" t="s">
        <v>51</v>
      </c>
      <c r="D243" s="4" t="s">
        <v>163</v>
      </c>
      <c r="E243" s="5" t="s">
        <v>169</v>
      </c>
      <c r="F243" s="4"/>
      <c r="G243" s="201" t="s">
        <v>170</v>
      </c>
      <c r="H243" s="18">
        <f>H247+H244</f>
        <v>1234.134</v>
      </c>
      <c r="I243" s="18">
        <f>I247+I244</f>
        <v>0</v>
      </c>
    </row>
    <row r="244" spans="1:11" ht="48">
      <c r="A244" s="4"/>
      <c r="B244" s="8"/>
      <c r="C244" s="4" t="s">
        <v>51</v>
      </c>
      <c r="D244" s="4" t="s">
        <v>163</v>
      </c>
      <c r="E244" s="5" t="s">
        <v>171</v>
      </c>
      <c r="F244" s="4"/>
      <c r="G244" s="201" t="s">
        <v>172</v>
      </c>
      <c r="H244" s="18">
        <f t="shared" ref="H244:I245" si="20">H245</f>
        <v>925.6</v>
      </c>
      <c r="I244" s="18">
        <f t="shared" si="20"/>
        <v>0</v>
      </c>
    </row>
    <row r="245" spans="1:11" ht="24" customHeight="1">
      <c r="A245" s="4"/>
      <c r="B245" s="8"/>
      <c r="C245" s="4" t="s">
        <v>51</v>
      </c>
      <c r="D245" s="4" t="s">
        <v>163</v>
      </c>
      <c r="E245" s="5" t="s">
        <v>171</v>
      </c>
      <c r="F245" s="20" t="s">
        <v>45</v>
      </c>
      <c r="G245" s="21" t="s">
        <v>46</v>
      </c>
      <c r="H245" s="18">
        <f t="shared" si="20"/>
        <v>925.6</v>
      </c>
      <c r="I245" s="18">
        <f t="shared" si="20"/>
        <v>0</v>
      </c>
    </row>
    <row r="246" spans="1:11">
      <c r="A246" s="4"/>
      <c r="B246" s="8"/>
      <c r="C246" s="4" t="s">
        <v>51</v>
      </c>
      <c r="D246" s="4" t="s">
        <v>163</v>
      </c>
      <c r="E246" s="5" t="s">
        <v>171</v>
      </c>
      <c r="F246" s="4" t="s">
        <v>47</v>
      </c>
      <c r="G246" s="201" t="s">
        <v>173</v>
      </c>
      <c r="H246" s="18">
        <v>925.6</v>
      </c>
      <c r="I246" s="18">
        <v>0</v>
      </c>
    </row>
    <row r="247" spans="1:11" ht="46.9" customHeight="1">
      <c r="A247" s="4"/>
      <c r="B247" s="8"/>
      <c r="C247" s="4" t="s">
        <v>51</v>
      </c>
      <c r="D247" s="4" t="s">
        <v>163</v>
      </c>
      <c r="E247" s="5" t="s">
        <v>174</v>
      </c>
      <c r="F247" s="4"/>
      <c r="G247" s="201" t="s">
        <v>175</v>
      </c>
      <c r="H247" s="18">
        <f t="shared" ref="H247:I248" si="21">H248</f>
        <v>308.53399999999999</v>
      </c>
      <c r="I247" s="18">
        <f t="shared" si="21"/>
        <v>0</v>
      </c>
    </row>
    <row r="248" spans="1:11" ht="24" customHeight="1">
      <c r="A248" s="4"/>
      <c r="B248" s="8"/>
      <c r="C248" s="4" t="s">
        <v>51</v>
      </c>
      <c r="D248" s="4" t="s">
        <v>163</v>
      </c>
      <c r="E248" s="5" t="s">
        <v>174</v>
      </c>
      <c r="F248" s="20" t="s">
        <v>45</v>
      </c>
      <c r="G248" s="21" t="s">
        <v>46</v>
      </c>
      <c r="H248" s="18">
        <f t="shared" si="21"/>
        <v>308.53399999999999</v>
      </c>
      <c r="I248" s="18">
        <f t="shared" si="21"/>
        <v>0</v>
      </c>
    </row>
    <row r="249" spans="1:11">
      <c r="A249" s="4"/>
      <c r="B249" s="8"/>
      <c r="C249" s="4" t="s">
        <v>51</v>
      </c>
      <c r="D249" s="4" t="s">
        <v>163</v>
      </c>
      <c r="E249" s="5" t="s">
        <v>174</v>
      </c>
      <c r="F249" s="4" t="s">
        <v>47</v>
      </c>
      <c r="G249" s="201" t="s">
        <v>48</v>
      </c>
      <c r="H249" s="18">
        <v>308.53399999999999</v>
      </c>
      <c r="I249" s="18">
        <v>0</v>
      </c>
    </row>
    <row r="250" spans="1:11">
      <c r="A250" s="4"/>
      <c r="B250" s="8"/>
      <c r="C250" s="24" t="s">
        <v>51</v>
      </c>
      <c r="D250" s="24" t="s">
        <v>176</v>
      </c>
      <c r="E250" s="11"/>
      <c r="F250" s="24"/>
      <c r="G250" s="13" t="s">
        <v>177</v>
      </c>
      <c r="H250" s="14">
        <f t="shared" ref="H250:I251" si="22">H251</f>
        <v>471041.72800000006</v>
      </c>
      <c r="I250" s="14">
        <f t="shared" si="22"/>
        <v>444217.94199999998</v>
      </c>
      <c r="J250" s="2">
        <v>292993.478</v>
      </c>
      <c r="K250" s="180">
        <f>J250-H250</f>
        <v>-178048.25000000006</v>
      </c>
    </row>
    <row r="251" spans="1:11" ht="48">
      <c r="A251" s="4"/>
      <c r="B251" s="8"/>
      <c r="C251" s="15" t="s">
        <v>51</v>
      </c>
      <c r="D251" s="15" t="s">
        <v>176</v>
      </c>
      <c r="E251" s="12" t="s">
        <v>165</v>
      </c>
      <c r="F251" s="15"/>
      <c r="G251" s="16" t="s">
        <v>166</v>
      </c>
      <c r="H251" s="17">
        <f t="shared" si="22"/>
        <v>471041.72800000006</v>
      </c>
      <c r="I251" s="17">
        <f t="shared" si="22"/>
        <v>444217.94199999998</v>
      </c>
    </row>
    <row r="252" spans="1:11" ht="36.6" customHeight="1">
      <c r="A252" s="4"/>
      <c r="B252" s="8"/>
      <c r="C252" s="4" t="s">
        <v>51</v>
      </c>
      <c r="D252" s="4" t="s">
        <v>176</v>
      </c>
      <c r="E252" s="5" t="s">
        <v>167</v>
      </c>
      <c r="F252" s="4"/>
      <c r="G252" s="201" t="s">
        <v>178</v>
      </c>
      <c r="H252" s="18">
        <f>H253+H270+H283+H294+H304</f>
        <v>471041.72800000006</v>
      </c>
      <c r="I252" s="18">
        <f>I253+I270+I283+I294+I304</f>
        <v>444217.94199999998</v>
      </c>
    </row>
    <row r="253" spans="1:11" ht="36">
      <c r="A253" s="4"/>
      <c r="B253" s="8"/>
      <c r="C253" s="4" t="s">
        <v>51</v>
      </c>
      <c r="D253" s="4" t="s">
        <v>176</v>
      </c>
      <c r="E253" s="5" t="s">
        <v>179</v>
      </c>
      <c r="F253" s="4"/>
      <c r="G253" s="201" t="s">
        <v>180</v>
      </c>
      <c r="H253" s="18">
        <f>H254+H257+H262+H265</f>
        <v>177438.96800000002</v>
      </c>
      <c r="I253" s="18">
        <f>I254+I257+I262+I265</f>
        <v>170724.58900000001</v>
      </c>
    </row>
    <row r="254" spans="1:11" s="1" customFormat="1" ht="72">
      <c r="A254" s="4"/>
      <c r="B254" s="8"/>
      <c r="C254" s="4" t="s">
        <v>51</v>
      </c>
      <c r="D254" s="4" t="s">
        <v>176</v>
      </c>
      <c r="E254" s="29" t="s">
        <v>181</v>
      </c>
      <c r="F254" s="30"/>
      <c r="G254" s="30" t="s">
        <v>182</v>
      </c>
      <c r="H254" s="18">
        <f t="shared" ref="H254:I254" si="23">H255</f>
        <v>13908.6</v>
      </c>
      <c r="I254" s="18">
        <f t="shared" si="23"/>
        <v>13908.6</v>
      </c>
    </row>
    <row r="255" spans="1:11" ht="24.6" customHeight="1">
      <c r="A255" s="4"/>
      <c r="B255" s="8"/>
      <c r="C255" s="4" t="s">
        <v>51</v>
      </c>
      <c r="D255" s="4" t="s">
        <v>176</v>
      </c>
      <c r="E255" s="29" t="s">
        <v>181</v>
      </c>
      <c r="F255" s="20" t="s">
        <v>45</v>
      </c>
      <c r="G255" s="21" t="s">
        <v>46</v>
      </c>
      <c r="H255" s="18">
        <f>H256</f>
        <v>13908.6</v>
      </c>
      <c r="I255" s="18">
        <f>I256</f>
        <v>13908.6</v>
      </c>
    </row>
    <row r="256" spans="1:11">
      <c r="A256" s="4"/>
      <c r="B256" s="8"/>
      <c r="C256" s="4" t="s">
        <v>51</v>
      </c>
      <c r="D256" s="4" t="s">
        <v>176</v>
      </c>
      <c r="E256" s="29" t="s">
        <v>181</v>
      </c>
      <c r="F256" s="4" t="s">
        <v>47</v>
      </c>
      <c r="G256" s="201" t="s">
        <v>48</v>
      </c>
      <c r="H256" s="18">
        <v>13908.6</v>
      </c>
      <c r="I256" s="18">
        <v>13908.6</v>
      </c>
    </row>
    <row r="257" spans="1:9" ht="60">
      <c r="A257" s="4"/>
      <c r="B257" s="8"/>
      <c r="C257" s="4" t="s">
        <v>51</v>
      </c>
      <c r="D257" s="4" t="s">
        <v>176</v>
      </c>
      <c r="E257" s="29" t="s">
        <v>183</v>
      </c>
      <c r="F257" s="4"/>
      <c r="G257" s="201" t="s">
        <v>184</v>
      </c>
      <c r="H257" s="18">
        <f>H258+H260</f>
        <v>91557.994000000006</v>
      </c>
      <c r="I257" s="18">
        <f>I258+I260</f>
        <v>87809.728999999992</v>
      </c>
    </row>
    <row r="258" spans="1:9" ht="25.15" customHeight="1">
      <c r="A258" s="4"/>
      <c r="B258" s="8"/>
      <c r="C258" s="4" t="s">
        <v>51</v>
      </c>
      <c r="D258" s="4" t="s">
        <v>176</v>
      </c>
      <c r="E258" s="29" t="s">
        <v>183</v>
      </c>
      <c r="F258" s="20" t="s">
        <v>45</v>
      </c>
      <c r="G258" s="21" t="s">
        <v>46</v>
      </c>
      <c r="H258" s="18">
        <f t="shared" ref="H258:I258" si="24">H259</f>
        <v>60354.106</v>
      </c>
      <c r="I258" s="18">
        <f t="shared" si="24"/>
        <v>56605.841</v>
      </c>
    </row>
    <row r="259" spans="1:9">
      <c r="A259" s="4"/>
      <c r="B259" s="8"/>
      <c r="C259" s="4" t="s">
        <v>51</v>
      </c>
      <c r="D259" s="4" t="s">
        <v>176</v>
      </c>
      <c r="E259" s="29" t="s">
        <v>183</v>
      </c>
      <c r="F259" s="4" t="s">
        <v>47</v>
      </c>
      <c r="G259" s="201" t="s">
        <v>48</v>
      </c>
      <c r="H259" s="18">
        <v>60354.106</v>
      </c>
      <c r="I259" s="18">
        <v>56605.841</v>
      </c>
    </row>
    <row r="260" spans="1:9" ht="36">
      <c r="A260" s="4"/>
      <c r="B260" s="8"/>
      <c r="C260" s="4" t="s">
        <v>51</v>
      </c>
      <c r="D260" s="4" t="s">
        <v>176</v>
      </c>
      <c r="E260" s="29" t="s">
        <v>183</v>
      </c>
      <c r="F260" s="32" t="s">
        <v>100</v>
      </c>
      <c r="G260" s="21" t="s">
        <v>101</v>
      </c>
      <c r="H260" s="18">
        <f>H261</f>
        <v>31203.887999999999</v>
      </c>
      <c r="I260" s="18">
        <f>I261</f>
        <v>31203.887999999999</v>
      </c>
    </row>
    <row r="261" spans="1:9" ht="58.15" customHeight="1">
      <c r="A261" s="4"/>
      <c r="B261" s="8"/>
      <c r="C261" s="4" t="s">
        <v>51</v>
      </c>
      <c r="D261" s="4" t="s">
        <v>176</v>
      </c>
      <c r="E261" s="29" t="s">
        <v>183</v>
      </c>
      <c r="F261" s="4" t="s">
        <v>102</v>
      </c>
      <c r="G261" s="201" t="s">
        <v>103</v>
      </c>
      <c r="H261" s="18">
        <v>31203.887999999999</v>
      </c>
      <c r="I261" s="18">
        <v>31203.887999999999</v>
      </c>
    </row>
    <row r="262" spans="1:9" ht="36">
      <c r="A262" s="4"/>
      <c r="B262" s="8"/>
      <c r="C262" s="4" t="s">
        <v>51</v>
      </c>
      <c r="D262" s="4" t="s">
        <v>176</v>
      </c>
      <c r="E262" s="25" t="s">
        <v>185</v>
      </c>
      <c r="F262" s="4"/>
      <c r="G262" s="201" t="s">
        <v>186</v>
      </c>
      <c r="H262" s="18">
        <f>H263</f>
        <v>7337.3389999999999</v>
      </c>
      <c r="I262" s="18">
        <f>I263</f>
        <v>4727.8</v>
      </c>
    </row>
    <row r="263" spans="1:9" ht="24.6" customHeight="1">
      <c r="A263" s="4"/>
      <c r="B263" s="8"/>
      <c r="C263" s="4" t="s">
        <v>51</v>
      </c>
      <c r="D263" s="4" t="s">
        <v>176</v>
      </c>
      <c r="E263" s="25" t="s">
        <v>185</v>
      </c>
      <c r="F263" s="20" t="s">
        <v>45</v>
      </c>
      <c r="G263" s="21" t="s">
        <v>46</v>
      </c>
      <c r="H263" s="18">
        <f>H264</f>
        <v>7337.3389999999999</v>
      </c>
      <c r="I263" s="18">
        <f>I264</f>
        <v>4727.8</v>
      </c>
    </row>
    <row r="264" spans="1:9">
      <c r="A264" s="4"/>
      <c r="B264" s="8"/>
      <c r="C264" s="4" t="s">
        <v>51</v>
      </c>
      <c r="D264" s="4" t="s">
        <v>176</v>
      </c>
      <c r="E264" s="25" t="s">
        <v>185</v>
      </c>
      <c r="F264" s="4" t="s">
        <v>47</v>
      </c>
      <c r="G264" s="201" t="s">
        <v>48</v>
      </c>
      <c r="H264" s="18">
        <v>7337.3389999999999</v>
      </c>
      <c r="I264" s="18">
        <v>4727.8</v>
      </c>
    </row>
    <row r="265" spans="1:9" ht="24">
      <c r="A265" s="4"/>
      <c r="B265" s="8"/>
      <c r="C265" s="4" t="s">
        <v>51</v>
      </c>
      <c r="D265" s="4" t="s">
        <v>176</v>
      </c>
      <c r="E265" s="25" t="s">
        <v>187</v>
      </c>
      <c r="F265" s="4"/>
      <c r="G265" s="201" t="s">
        <v>188</v>
      </c>
      <c r="H265" s="18">
        <f>H266+H268</f>
        <v>64635.035000000003</v>
      </c>
      <c r="I265" s="18">
        <f>I266+I268</f>
        <v>64278.460000000006</v>
      </c>
    </row>
    <row r="266" spans="1:9" ht="24.6" customHeight="1">
      <c r="A266" s="4"/>
      <c r="B266" s="8"/>
      <c r="C266" s="4" t="s">
        <v>51</v>
      </c>
      <c r="D266" s="4" t="s">
        <v>176</v>
      </c>
      <c r="E266" s="25" t="s">
        <v>187</v>
      </c>
      <c r="F266" s="20" t="s">
        <v>45</v>
      </c>
      <c r="G266" s="21" t="s">
        <v>46</v>
      </c>
      <c r="H266" s="18">
        <f>H267</f>
        <v>64631.360000000001</v>
      </c>
      <c r="I266" s="18">
        <f>I267</f>
        <v>64274.785000000003</v>
      </c>
    </row>
    <row r="267" spans="1:9">
      <c r="A267" s="4"/>
      <c r="B267" s="8"/>
      <c r="C267" s="4" t="s">
        <v>51</v>
      </c>
      <c r="D267" s="4" t="s">
        <v>176</v>
      </c>
      <c r="E267" s="25" t="s">
        <v>187</v>
      </c>
      <c r="F267" s="4" t="s">
        <v>47</v>
      </c>
      <c r="G267" s="201" t="s">
        <v>48</v>
      </c>
      <c r="H267" s="18">
        <v>64631.360000000001</v>
      </c>
      <c r="I267" s="18">
        <v>64274.785000000003</v>
      </c>
    </row>
    <row r="268" spans="1:9">
      <c r="A268" s="4"/>
      <c r="B268" s="8"/>
      <c r="C268" s="4" t="s">
        <v>51</v>
      </c>
      <c r="D268" s="4" t="s">
        <v>176</v>
      </c>
      <c r="E268" s="25" t="s">
        <v>187</v>
      </c>
      <c r="F268" s="20" t="s">
        <v>88</v>
      </c>
      <c r="G268" s="21" t="s">
        <v>74</v>
      </c>
      <c r="H268" s="18">
        <f>H269</f>
        <v>3.6749999999999998</v>
      </c>
      <c r="I268" s="18">
        <f>I269</f>
        <v>3.6749999999999998</v>
      </c>
    </row>
    <row r="269" spans="1:9">
      <c r="A269" s="4"/>
      <c r="B269" s="8"/>
      <c r="C269" s="4" t="s">
        <v>51</v>
      </c>
      <c r="D269" s="4" t="s">
        <v>176</v>
      </c>
      <c r="E269" s="25" t="s">
        <v>187</v>
      </c>
      <c r="F269" s="4" t="s">
        <v>89</v>
      </c>
      <c r="G269" s="23" t="s">
        <v>90</v>
      </c>
      <c r="H269" s="18">
        <v>3.6749999999999998</v>
      </c>
      <c r="I269" s="18">
        <v>3.6749999999999998</v>
      </c>
    </row>
    <row r="270" spans="1:9" ht="24">
      <c r="A270" s="4"/>
      <c r="B270" s="8"/>
      <c r="C270" s="4" t="s">
        <v>51</v>
      </c>
      <c r="D270" s="4" t="s">
        <v>176</v>
      </c>
      <c r="E270" s="29" t="s">
        <v>189</v>
      </c>
      <c r="F270" s="4"/>
      <c r="G270" s="201" t="s">
        <v>190</v>
      </c>
      <c r="H270" s="18">
        <f>H271+H274+H277</f>
        <v>199438.12399999998</v>
      </c>
      <c r="I270" s="18">
        <f>I271+I274+I277</f>
        <v>184848.98700000002</v>
      </c>
    </row>
    <row r="271" spans="1:9" ht="36">
      <c r="A271" s="4"/>
      <c r="B271" s="8"/>
      <c r="C271" s="4" t="s">
        <v>51</v>
      </c>
      <c r="D271" s="4" t="s">
        <v>176</v>
      </c>
      <c r="E271" s="29" t="s">
        <v>191</v>
      </c>
      <c r="F271" s="4"/>
      <c r="G271" s="201" t="s">
        <v>192</v>
      </c>
      <c r="H271" s="18">
        <f>H272</f>
        <v>155616.79999999999</v>
      </c>
      <c r="I271" s="18">
        <f>I272</f>
        <v>147276.88200000001</v>
      </c>
    </row>
    <row r="272" spans="1:9" ht="24" customHeight="1">
      <c r="A272" s="4"/>
      <c r="B272" s="8"/>
      <c r="C272" s="4" t="s">
        <v>51</v>
      </c>
      <c r="D272" s="4" t="s">
        <v>176</v>
      </c>
      <c r="E272" s="29" t="s">
        <v>191</v>
      </c>
      <c r="F272" s="20" t="s">
        <v>45</v>
      </c>
      <c r="G272" s="21" t="s">
        <v>46</v>
      </c>
      <c r="H272" s="18">
        <f>H273</f>
        <v>155616.79999999999</v>
      </c>
      <c r="I272" s="18">
        <f>I273</f>
        <v>147276.88200000001</v>
      </c>
    </row>
    <row r="273" spans="1:11">
      <c r="A273" s="4"/>
      <c r="B273" s="8"/>
      <c r="C273" s="4" t="s">
        <v>51</v>
      </c>
      <c r="D273" s="4" t="s">
        <v>176</v>
      </c>
      <c r="E273" s="29" t="s">
        <v>191</v>
      </c>
      <c r="F273" s="4" t="s">
        <v>47</v>
      </c>
      <c r="G273" s="201" t="s">
        <v>48</v>
      </c>
      <c r="H273" s="18">
        <v>155616.79999999999</v>
      </c>
      <c r="I273" s="18">
        <v>147276.88200000001</v>
      </c>
    </row>
    <row r="274" spans="1:11" ht="35.450000000000003" customHeight="1">
      <c r="A274" s="4"/>
      <c r="B274" s="8"/>
      <c r="C274" s="4" t="s">
        <v>51</v>
      </c>
      <c r="D274" s="4" t="s">
        <v>176</v>
      </c>
      <c r="E274" s="29" t="s">
        <v>193</v>
      </c>
      <c r="F274" s="4"/>
      <c r="G274" s="201" t="s">
        <v>194</v>
      </c>
      <c r="H274" s="18">
        <f>H275</f>
        <v>17290.777999999998</v>
      </c>
      <c r="I274" s="18">
        <f>I275</f>
        <v>16364.098</v>
      </c>
    </row>
    <row r="275" spans="1:11" ht="24" customHeight="1">
      <c r="A275" s="4"/>
      <c r="B275" s="8"/>
      <c r="C275" s="4" t="s">
        <v>51</v>
      </c>
      <c r="D275" s="4" t="s">
        <v>176</v>
      </c>
      <c r="E275" s="29" t="s">
        <v>193</v>
      </c>
      <c r="F275" s="20" t="s">
        <v>45</v>
      </c>
      <c r="G275" s="21" t="s">
        <v>46</v>
      </c>
      <c r="H275" s="18">
        <f>H276</f>
        <v>17290.777999999998</v>
      </c>
      <c r="I275" s="18">
        <f>I276</f>
        <v>16364.098</v>
      </c>
    </row>
    <row r="276" spans="1:11">
      <c r="A276" s="4"/>
      <c r="B276" s="8"/>
      <c r="C276" s="4" t="s">
        <v>51</v>
      </c>
      <c r="D276" s="4" t="s">
        <v>176</v>
      </c>
      <c r="E276" s="29" t="s">
        <v>193</v>
      </c>
      <c r="F276" s="4" t="s">
        <v>47</v>
      </c>
      <c r="G276" s="201" t="s">
        <v>48</v>
      </c>
      <c r="H276" s="18">
        <v>17290.777999999998</v>
      </c>
      <c r="I276" s="18">
        <v>16364.098</v>
      </c>
    </row>
    <row r="277" spans="1:11" ht="24">
      <c r="A277" s="4"/>
      <c r="B277" s="8"/>
      <c r="C277" s="4" t="s">
        <v>51</v>
      </c>
      <c r="D277" s="4" t="s">
        <v>176</v>
      </c>
      <c r="E277" s="29" t="s">
        <v>195</v>
      </c>
      <c r="F277" s="4"/>
      <c r="G277" s="201" t="s">
        <v>196</v>
      </c>
      <c r="H277" s="18">
        <f>H278+H281</f>
        <v>26530.546000000002</v>
      </c>
      <c r="I277" s="18">
        <f>I278+I281</f>
        <v>21208.007000000001</v>
      </c>
    </row>
    <row r="278" spans="1:11" ht="24" customHeight="1">
      <c r="A278" s="4"/>
      <c r="B278" s="8"/>
      <c r="C278" s="4" t="s">
        <v>51</v>
      </c>
      <c r="D278" s="4" t="s">
        <v>176</v>
      </c>
      <c r="E278" s="29" t="s">
        <v>195</v>
      </c>
      <c r="F278" s="20" t="s">
        <v>45</v>
      </c>
      <c r="G278" s="21" t="s">
        <v>46</v>
      </c>
      <c r="H278" s="18">
        <f>H279+H280</f>
        <v>25930.546000000002</v>
      </c>
      <c r="I278" s="18">
        <f>I279+I280</f>
        <v>21208.007000000001</v>
      </c>
    </row>
    <row r="279" spans="1:11" ht="34.15" customHeight="1">
      <c r="A279" s="4"/>
      <c r="B279" s="8"/>
      <c r="C279" s="4" t="s">
        <v>51</v>
      </c>
      <c r="D279" s="4" t="s">
        <v>176</v>
      </c>
      <c r="E279" s="29" t="s">
        <v>195</v>
      </c>
      <c r="F279" s="4">
        <v>243</v>
      </c>
      <c r="G279" s="201" t="s">
        <v>286</v>
      </c>
      <c r="H279" s="18">
        <v>1484.4659999999999</v>
      </c>
      <c r="I279" s="18">
        <v>1062.3610000000001</v>
      </c>
    </row>
    <row r="280" spans="1:11">
      <c r="A280" s="4"/>
      <c r="B280" s="8"/>
      <c r="C280" s="4" t="s">
        <v>51</v>
      </c>
      <c r="D280" s="4" t="s">
        <v>176</v>
      </c>
      <c r="E280" s="29" t="s">
        <v>195</v>
      </c>
      <c r="F280" s="4" t="s">
        <v>47</v>
      </c>
      <c r="G280" s="201" t="s">
        <v>48</v>
      </c>
      <c r="H280" s="18">
        <v>24446.080000000002</v>
      </c>
      <c r="I280" s="18">
        <v>20145.646000000001</v>
      </c>
    </row>
    <row r="281" spans="1:11" ht="36">
      <c r="A281" s="4"/>
      <c r="B281" s="8"/>
      <c r="C281" s="4" t="s">
        <v>51</v>
      </c>
      <c r="D281" s="4" t="s">
        <v>176</v>
      </c>
      <c r="E281" s="29" t="s">
        <v>195</v>
      </c>
      <c r="F281" s="4">
        <v>400</v>
      </c>
      <c r="G281" s="201" t="s">
        <v>274</v>
      </c>
      <c r="H281" s="18">
        <f>H282</f>
        <v>600</v>
      </c>
      <c r="I281" s="18">
        <f>I282</f>
        <v>0</v>
      </c>
      <c r="J281" s="18">
        <f t="shared" ref="J281:K281" si="25">J282</f>
        <v>0</v>
      </c>
      <c r="K281" s="18">
        <f t="shared" si="25"/>
        <v>0</v>
      </c>
    </row>
    <row r="282" spans="1:11" ht="48">
      <c r="A282" s="4"/>
      <c r="B282" s="8"/>
      <c r="C282" s="4" t="s">
        <v>51</v>
      </c>
      <c r="D282" s="4" t="s">
        <v>176</v>
      </c>
      <c r="E282" s="29" t="s">
        <v>195</v>
      </c>
      <c r="F282" s="4">
        <v>414</v>
      </c>
      <c r="G282" s="201" t="s">
        <v>275</v>
      </c>
      <c r="H282" s="18">
        <v>600</v>
      </c>
      <c r="I282" s="18">
        <v>0</v>
      </c>
    </row>
    <row r="283" spans="1:11" ht="46.15" customHeight="1">
      <c r="A283" s="4"/>
      <c r="B283" s="8"/>
      <c r="C283" s="4" t="s">
        <v>51</v>
      </c>
      <c r="D283" s="4" t="s">
        <v>176</v>
      </c>
      <c r="E283" s="29" t="s">
        <v>197</v>
      </c>
      <c r="F283" s="4"/>
      <c r="G283" s="201" t="s">
        <v>198</v>
      </c>
      <c r="H283" s="18">
        <f>H284+H287+H290</f>
        <v>54826.177000000003</v>
      </c>
      <c r="I283" s="18">
        <f>I284+I287+I290</f>
        <v>49775.635000000009</v>
      </c>
    </row>
    <row r="284" spans="1:11" ht="58.15" customHeight="1">
      <c r="A284" s="4"/>
      <c r="B284" s="8"/>
      <c r="C284" s="4" t="s">
        <v>51</v>
      </c>
      <c r="D284" s="4" t="s">
        <v>176</v>
      </c>
      <c r="E284" s="29" t="s">
        <v>199</v>
      </c>
      <c r="F284" s="4"/>
      <c r="G284" s="201" t="s">
        <v>200</v>
      </c>
      <c r="H284" s="18">
        <f t="shared" ref="H284:I285" si="26">H285</f>
        <v>41821</v>
      </c>
      <c r="I284" s="18">
        <f t="shared" si="26"/>
        <v>41134.154000000002</v>
      </c>
    </row>
    <row r="285" spans="1:11" ht="25.15" customHeight="1">
      <c r="A285" s="4"/>
      <c r="B285" s="8"/>
      <c r="C285" s="4" t="s">
        <v>51</v>
      </c>
      <c r="D285" s="4" t="s">
        <v>176</v>
      </c>
      <c r="E285" s="29" t="s">
        <v>199</v>
      </c>
      <c r="F285" s="20" t="s">
        <v>45</v>
      </c>
      <c r="G285" s="21" t="s">
        <v>46</v>
      </c>
      <c r="H285" s="18">
        <f t="shared" si="26"/>
        <v>41821</v>
      </c>
      <c r="I285" s="18">
        <f t="shared" si="26"/>
        <v>41134.154000000002</v>
      </c>
    </row>
    <row r="286" spans="1:11">
      <c r="A286" s="4"/>
      <c r="B286" s="8"/>
      <c r="C286" s="4" t="s">
        <v>51</v>
      </c>
      <c r="D286" s="4" t="s">
        <v>176</v>
      </c>
      <c r="E286" s="29" t="s">
        <v>199</v>
      </c>
      <c r="F286" s="4" t="s">
        <v>47</v>
      </c>
      <c r="G286" s="201" t="s">
        <v>48</v>
      </c>
      <c r="H286" s="18">
        <v>41821</v>
      </c>
      <c r="I286" s="18">
        <v>41134.154000000002</v>
      </c>
    </row>
    <row r="287" spans="1:11" ht="72">
      <c r="A287" s="4"/>
      <c r="B287" s="8"/>
      <c r="C287" s="4" t="s">
        <v>51</v>
      </c>
      <c r="D287" s="4" t="s">
        <v>176</v>
      </c>
      <c r="E287" s="29" t="s">
        <v>201</v>
      </c>
      <c r="F287" s="4"/>
      <c r="G287" s="201" t="s">
        <v>202</v>
      </c>
      <c r="H287" s="18">
        <f>H288</f>
        <v>4646.8</v>
      </c>
      <c r="I287" s="18">
        <f>I288</f>
        <v>4570.4840000000004</v>
      </c>
    </row>
    <row r="288" spans="1:11" ht="27" customHeight="1">
      <c r="A288" s="4"/>
      <c r="B288" s="8"/>
      <c r="C288" s="4" t="s">
        <v>51</v>
      </c>
      <c r="D288" s="4" t="s">
        <v>176</v>
      </c>
      <c r="E288" s="29" t="s">
        <v>201</v>
      </c>
      <c r="F288" s="20" t="s">
        <v>45</v>
      </c>
      <c r="G288" s="21" t="s">
        <v>46</v>
      </c>
      <c r="H288" s="18">
        <f t="shared" ref="H288:I288" si="27">H289</f>
        <v>4646.8</v>
      </c>
      <c r="I288" s="18">
        <f t="shared" si="27"/>
        <v>4570.4840000000004</v>
      </c>
    </row>
    <row r="289" spans="1:9">
      <c r="A289" s="4"/>
      <c r="B289" s="8"/>
      <c r="C289" s="4" t="s">
        <v>51</v>
      </c>
      <c r="D289" s="4" t="s">
        <v>176</v>
      </c>
      <c r="E289" s="29" t="s">
        <v>201</v>
      </c>
      <c r="F289" s="4" t="s">
        <v>47</v>
      </c>
      <c r="G289" s="201" t="s">
        <v>48</v>
      </c>
      <c r="H289" s="18">
        <v>4646.8</v>
      </c>
      <c r="I289" s="18">
        <v>4570.4840000000004</v>
      </c>
    </row>
    <row r="290" spans="1:9" ht="46.9" customHeight="1">
      <c r="A290" s="4"/>
      <c r="B290" s="8"/>
      <c r="C290" s="4" t="s">
        <v>51</v>
      </c>
      <c r="D290" s="4" t="s">
        <v>176</v>
      </c>
      <c r="E290" s="29" t="s">
        <v>203</v>
      </c>
      <c r="F290" s="4"/>
      <c r="G290" s="201" t="s">
        <v>204</v>
      </c>
      <c r="H290" s="18">
        <f>H291</f>
        <v>8358.3770000000004</v>
      </c>
      <c r="I290" s="18">
        <f>I291</f>
        <v>4070.9969999999998</v>
      </c>
    </row>
    <row r="291" spans="1:9" ht="25.15" customHeight="1">
      <c r="A291" s="4"/>
      <c r="B291" s="8"/>
      <c r="C291" s="4" t="s">
        <v>51</v>
      </c>
      <c r="D291" s="4" t="s">
        <v>176</v>
      </c>
      <c r="E291" s="29" t="s">
        <v>203</v>
      </c>
      <c r="F291" s="20" t="s">
        <v>45</v>
      </c>
      <c r="G291" s="21" t="s">
        <v>46</v>
      </c>
      <c r="H291" s="18">
        <f>H293+H292</f>
        <v>8358.3770000000004</v>
      </c>
      <c r="I291" s="18">
        <f>I293+I292</f>
        <v>4070.9969999999998</v>
      </c>
    </row>
    <row r="292" spans="1:9" ht="35.450000000000003" customHeight="1">
      <c r="A292" s="4"/>
      <c r="B292" s="8"/>
      <c r="C292" s="4" t="s">
        <v>51</v>
      </c>
      <c r="D292" s="4" t="s">
        <v>176</v>
      </c>
      <c r="E292" s="29" t="s">
        <v>203</v>
      </c>
      <c r="F292" s="4">
        <v>243</v>
      </c>
      <c r="G292" s="201" t="s">
        <v>286</v>
      </c>
      <c r="H292" s="18">
        <v>25.61</v>
      </c>
      <c r="I292" s="18">
        <v>25.609000000000002</v>
      </c>
    </row>
    <row r="293" spans="1:9">
      <c r="A293" s="4"/>
      <c r="B293" s="8"/>
      <c r="C293" s="4" t="s">
        <v>51</v>
      </c>
      <c r="D293" s="4" t="s">
        <v>176</v>
      </c>
      <c r="E293" s="29" t="s">
        <v>203</v>
      </c>
      <c r="F293" s="4" t="s">
        <v>47</v>
      </c>
      <c r="G293" s="201" t="s">
        <v>48</v>
      </c>
      <c r="H293" s="18">
        <v>8332.7669999999998</v>
      </c>
      <c r="I293" s="18">
        <v>4045.3879999999999</v>
      </c>
    </row>
    <row r="294" spans="1:9" ht="35.450000000000003" customHeight="1">
      <c r="A294" s="4"/>
      <c r="B294" s="8"/>
      <c r="C294" s="4" t="s">
        <v>51</v>
      </c>
      <c r="D294" s="4" t="s">
        <v>176</v>
      </c>
      <c r="E294" s="29" t="s">
        <v>205</v>
      </c>
      <c r="F294" s="4"/>
      <c r="G294" s="201" t="s">
        <v>206</v>
      </c>
      <c r="H294" s="18">
        <f>H295+H298+H301</f>
        <v>5842.6670000000004</v>
      </c>
      <c r="I294" s="18">
        <f>I295+I298+I301</f>
        <v>5594.7560000000003</v>
      </c>
    </row>
    <row r="295" spans="1:9" ht="58.9" customHeight="1">
      <c r="A295" s="4"/>
      <c r="B295" s="8"/>
      <c r="C295" s="4" t="s">
        <v>51</v>
      </c>
      <c r="D295" s="4" t="s">
        <v>176</v>
      </c>
      <c r="E295" s="29" t="s">
        <v>207</v>
      </c>
      <c r="F295" s="4"/>
      <c r="G295" s="201" t="s">
        <v>208</v>
      </c>
      <c r="H295" s="18">
        <f t="shared" ref="H295:I296" si="28">H296</f>
        <v>4020.9</v>
      </c>
      <c r="I295" s="18">
        <f t="shared" si="28"/>
        <v>3811.28</v>
      </c>
    </row>
    <row r="296" spans="1:9" ht="24.6" customHeight="1">
      <c r="A296" s="4"/>
      <c r="B296" s="8"/>
      <c r="C296" s="4" t="s">
        <v>51</v>
      </c>
      <c r="D296" s="4" t="s">
        <v>176</v>
      </c>
      <c r="E296" s="29" t="s">
        <v>207</v>
      </c>
      <c r="F296" s="20" t="s">
        <v>45</v>
      </c>
      <c r="G296" s="21" t="s">
        <v>46</v>
      </c>
      <c r="H296" s="18">
        <f t="shared" si="28"/>
        <v>4020.9</v>
      </c>
      <c r="I296" s="18">
        <f t="shared" si="28"/>
        <v>3811.28</v>
      </c>
    </row>
    <row r="297" spans="1:9">
      <c r="A297" s="4"/>
      <c r="B297" s="8"/>
      <c r="C297" s="4" t="s">
        <v>51</v>
      </c>
      <c r="D297" s="4" t="s">
        <v>176</v>
      </c>
      <c r="E297" s="29" t="s">
        <v>207</v>
      </c>
      <c r="F297" s="4" t="s">
        <v>47</v>
      </c>
      <c r="G297" s="201" t="s">
        <v>48</v>
      </c>
      <c r="H297" s="18">
        <v>4020.9</v>
      </c>
      <c r="I297" s="18">
        <v>3811.28</v>
      </c>
    </row>
    <row r="298" spans="1:9" ht="72">
      <c r="A298" s="4"/>
      <c r="B298" s="8"/>
      <c r="C298" s="4" t="s">
        <v>51</v>
      </c>
      <c r="D298" s="4" t="s">
        <v>176</v>
      </c>
      <c r="E298" s="29" t="s">
        <v>209</v>
      </c>
      <c r="F298" s="4"/>
      <c r="G298" s="201" t="s">
        <v>210</v>
      </c>
      <c r="H298" s="18">
        <f t="shared" ref="H298:I299" si="29">H299</f>
        <v>446.767</v>
      </c>
      <c r="I298" s="18">
        <f t="shared" si="29"/>
        <v>423.476</v>
      </c>
    </row>
    <row r="299" spans="1:9" ht="24" customHeight="1">
      <c r="A299" s="4"/>
      <c r="B299" s="8"/>
      <c r="C299" s="4" t="s">
        <v>51</v>
      </c>
      <c r="D299" s="4" t="s">
        <v>176</v>
      </c>
      <c r="E299" s="29" t="s">
        <v>211</v>
      </c>
      <c r="F299" s="20" t="s">
        <v>45</v>
      </c>
      <c r="G299" s="21" t="s">
        <v>46</v>
      </c>
      <c r="H299" s="18">
        <f t="shared" si="29"/>
        <v>446.767</v>
      </c>
      <c r="I299" s="18">
        <f t="shared" si="29"/>
        <v>423.476</v>
      </c>
    </row>
    <row r="300" spans="1:9" ht="24">
      <c r="A300" s="4"/>
      <c r="B300" s="8"/>
      <c r="C300" s="4" t="s">
        <v>51</v>
      </c>
      <c r="D300" s="4" t="s">
        <v>176</v>
      </c>
      <c r="E300" s="29" t="s">
        <v>209</v>
      </c>
      <c r="F300" s="4" t="s">
        <v>47</v>
      </c>
      <c r="G300" s="201" t="s">
        <v>48</v>
      </c>
      <c r="H300" s="18">
        <v>446.767</v>
      </c>
      <c r="I300" s="18">
        <v>423.476</v>
      </c>
    </row>
    <row r="301" spans="1:9" ht="60">
      <c r="A301" s="4"/>
      <c r="B301" s="8"/>
      <c r="C301" s="4" t="s">
        <v>51</v>
      </c>
      <c r="D301" s="4" t="s">
        <v>176</v>
      </c>
      <c r="E301" s="29" t="s">
        <v>212</v>
      </c>
      <c r="F301" s="4"/>
      <c r="G301" s="201" t="s">
        <v>213</v>
      </c>
      <c r="H301" s="18">
        <f>H302</f>
        <v>1375</v>
      </c>
      <c r="I301" s="18">
        <f>I302</f>
        <v>1360</v>
      </c>
    </row>
    <row r="302" spans="1:9" ht="24" customHeight="1">
      <c r="A302" s="4"/>
      <c r="B302" s="8"/>
      <c r="C302" s="4" t="s">
        <v>51</v>
      </c>
      <c r="D302" s="4" t="s">
        <v>176</v>
      </c>
      <c r="E302" s="29" t="s">
        <v>212</v>
      </c>
      <c r="F302" s="20" t="s">
        <v>45</v>
      </c>
      <c r="G302" s="21" t="s">
        <v>46</v>
      </c>
      <c r="H302" s="18">
        <f>H303</f>
        <v>1375</v>
      </c>
      <c r="I302" s="18">
        <f>I303</f>
        <v>1360</v>
      </c>
    </row>
    <row r="303" spans="1:9">
      <c r="A303" s="4"/>
      <c r="B303" s="8"/>
      <c r="C303" s="4" t="s">
        <v>51</v>
      </c>
      <c r="D303" s="4" t="s">
        <v>176</v>
      </c>
      <c r="E303" s="29" t="s">
        <v>212</v>
      </c>
      <c r="F303" s="4" t="s">
        <v>47</v>
      </c>
      <c r="G303" s="201" t="s">
        <v>48</v>
      </c>
      <c r="H303" s="18">
        <v>1375</v>
      </c>
      <c r="I303" s="18">
        <v>1360</v>
      </c>
    </row>
    <row r="304" spans="1:9" ht="69.599999999999994" customHeight="1">
      <c r="A304" s="4"/>
      <c r="B304" s="8"/>
      <c r="C304" s="4" t="s">
        <v>51</v>
      </c>
      <c r="D304" s="4" t="s">
        <v>176</v>
      </c>
      <c r="E304" s="29" t="s">
        <v>214</v>
      </c>
      <c r="F304" s="4"/>
      <c r="G304" s="201" t="s">
        <v>215</v>
      </c>
      <c r="H304" s="18">
        <f>H305+H308+H311</f>
        <v>33495.792000000001</v>
      </c>
      <c r="I304" s="18">
        <f>I305+I308+I311</f>
        <v>33273.974999999999</v>
      </c>
    </row>
    <row r="305" spans="1:11" ht="69.599999999999994" customHeight="1">
      <c r="A305" s="4"/>
      <c r="B305" s="8"/>
      <c r="C305" s="4" t="s">
        <v>51</v>
      </c>
      <c r="D305" s="4" t="s">
        <v>176</v>
      </c>
      <c r="E305" s="29" t="s">
        <v>216</v>
      </c>
      <c r="F305" s="4"/>
      <c r="G305" s="201" t="s">
        <v>217</v>
      </c>
      <c r="H305" s="18">
        <f>H306</f>
        <v>701.79200000000003</v>
      </c>
      <c r="I305" s="18">
        <f>I306</f>
        <v>480</v>
      </c>
    </row>
    <row r="306" spans="1:11" ht="24" customHeight="1">
      <c r="A306" s="4"/>
      <c r="B306" s="8"/>
      <c r="C306" s="4" t="s">
        <v>51</v>
      </c>
      <c r="D306" s="4" t="s">
        <v>176</v>
      </c>
      <c r="E306" s="29" t="s">
        <v>216</v>
      </c>
      <c r="F306" s="20" t="s">
        <v>45</v>
      </c>
      <c r="G306" s="21" t="s">
        <v>46</v>
      </c>
      <c r="H306" s="18">
        <f>H307</f>
        <v>701.79200000000003</v>
      </c>
      <c r="I306" s="18">
        <f>I307</f>
        <v>480</v>
      </c>
    </row>
    <row r="307" spans="1:11">
      <c r="A307" s="4"/>
      <c r="B307" s="8"/>
      <c r="C307" s="4" t="s">
        <v>51</v>
      </c>
      <c r="D307" s="4" t="s">
        <v>176</v>
      </c>
      <c r="E307" s="29" t="s">
        <v>216</v>
      </c>
      <c r="F307" s="4" t="s">
        <v>47</v>
      </c>
      <c r="G307" s="201" t="s">
        <v>48</v>
      </c>
      <c r="H307" s="18">
        <v>701.79200000000003</v>
      </c>
      <c r="I307" s="18">
        <v>480</v>
      </c>
    </row>
    <row r="308" spans="1:11" ht="81.599999999999994" customHeight="1">
      <c r="A308" s="4"/>
      <c r="B308" s="8"/>
      <c r="C308" s="4" t="s">
        <v>51</v>
      </c>
      <c r="D308" s="4" t="s">
        <v>176</v>
      </c>
      <c r="E308" s="29" t="s">
        <v>218</v>
      </c>
      <c r="F308" s="4"/>
      <c r="G308" s="201" t="s">
        <v>219</v>
      </c>
      <c r="H308" s="18">
        <f>H309</f>
        <v>3279.4</v>
      </c>
      <c r="I308" s="18">
        <f>I309</f>
        <v>3279.3980000000001</v>
      </c>
    </row>
    <row r="309" spans="1:11" ht="24" customHeight="1">
      <c r="A309" s="4"/>
      <c r="B309" s="8"/>
      <c r="C309" s="4" t="s">
        <v>51</v>
      </c>
      <c r="D309" s="4" t="s">
        <v>176</v>
      </c>
      <c r="E309" s="29" t="s">
        <v>218</v>
      </c>
      <c r="F309" s="20" t="s">
        <v>45</v>
      </c>
      <c r="G309" s="21" t="s">
        <v>46</v>
      </c>
      <c r="H309" s="18">
        <f>H310</f>
        <v>3279.4</v>
      </c>
      <c r="I309" s="18">
        <f t="shared" ref="I309" si="30">I310</f>
        <v>3279.3980000000001</v>
      </c>
    </row>
    <row r="310" spans="1:11">
      <c r="A310" s="4"/>
      <c r="B310" s="8"/>
      <c r="C310" s="4" t="s">
        <v>51</v>
      </c>
      <c r="D310" s="4" t="s">
        <v>176</v>
      </c>
      <c r="E310" s="29" t="s">
        <v>218</v>
      </c>
      <c r="F310" s="4" t="s">
        <v>47</v>
      </c>
      <c r="G310" s="201" t="s">
        <v>48</v>
      </c>
      <c r="H310" s="18">
        <v>3279.4</v>
      </c>
      <c r="I310" s="18">
        <v>3279.3980000000001</v>
      </c>
    </row>
    <row r="311" spans="1:11" ht="80.45" customHeight="1">
      <c r="A311" s="4"/>
      <c r="B311" s="8"/>
      <c r="C311" s="4" t="s">
        <v>51</v>
      </c>
      <c r="D311" s="4" t="s">
        <v>176</v>
      </c>
      <c r="E311" s="29" t="s">
        <v>220</v>
      </c>
      <c r="F311" s="4"/>
      <c r="G311" s="201" t="s">
        <v>221</v>
      </c>
      <c r="H311" s="18">
        <f>H312</f>
        <v>29514.6</v>
      </c>
      <c r="I311" s="18">
        <f t="shared" ref="I311" si="31">I312</f>
        <v>29514.577000000001</v>
      </c>
    </row>
    <row r="312" spans="1:11" ht="24.6" customHeight="1">
      <c r="A312" s="4"/>
      <c r="B312" s="8"/>
      <c r="C312" s="4" t="s">
        <v>51</v>
      </c>
      <c r="D312" s="4" t="s">
        <v>176</v>
      </c>
      <c r="E312" s="29" t="s">
        <v>220</v>
      </c>
      <c r="F312" s="20" t="s">
        <v>45</v>
      </c>
      <c r="G312" s="21" t="s">
        <v>46</v>
      </c>
      <c r="H312" s="18">
        <f>H313</f>
        <v>29514.6</v>
      </c>
      <c r="I312" s="18">
        <f>I313</f>
        <v>29514.577000000001</v>
      </c>
    </row>
    <row r="313" spans="1:11">
      <c r="A313" s="4"/>
      <c r="B313" s="8"/>
      <c r="C313" s="4" t="s">
        <v>51</v>
      </c>
      <c r="D313" s="4" t="s">
        <v>176</v>
      </c>
      <c r="E313" s="29" t="s">
        <v>220</v>
      </c>
      <c r="F313" s="4" t="s">
        <v>47</v>
      </c>
      <c r="G313" s="201" t="s">
        <v>48</v>
      </c>
      <c r="H313" s="18">
        <v>29514.6</v>
      </c>
      <c r="I313" s="18">
        <v>29514.577000000001</v>
      </c>
    </row>
    <row r="314" spans="1:11" ht="24">
      <c r="A314" s="4"/>
      <c r="B314" s="8"/>
      <c r="C314" s="24" t="s">
        <v>51</v>
      </c>
      <c r="D314" s="24" t="s">
        <v>5</v>
      </c>
      <c r="E314" s="11"/>
      <c r="F314" s="24"/>
      <c r="G314" s="13" t="s">
        <v>222</v>
      </c>
      <c r="H314" s="14">
        <f>H315+H346</f>
        <v>2791.953</v>
      </c>
      <c r="I314" s="14">
        <f>I315+I346</f>
        <v>2762.3380000000002</v>
      </c>
      <c r="J314" s="2">
        <v>2273.0639999999999</v>
      </c>
      <c r="K314" s="180">
        <f>J314-H314</f>
        <v>-518.88900000000012</v>
      </c>
    </row>
    <row r="315" spans="1:11" ht="36">
      <c r="A315" s="4"/>
      <c r="B315" s="8"/>
      <c r="C315" s="15" t="s">
        <v>51</v>
      </c>
      <c r="D315" s="15">
        <v>12</v>
      </c>
      <c r="E315" s="33" t="s">
        <v>223</v>
      </c>
      <c r="F315" s="15"/>
      <c r="G315" s="16" t="s">
        <v>224</v>
      </c>
      <c r="H315" s="17">
        <f>H316</f>
        <v>2273.0639999999999</v>
      </c>
      <c r="I315" s="17">
        <f>I316</f>
        <v>2243.4490000000001</v>
      </c>
    </row>
    <row r="316" spans="1:11" ht="36">
      <c r="A316" s="4"/>
      <c r="B316" s="8"/>
      <c r="C316" s="4" t="s">
        <v>51</v>
      </c>
      <c r="D316" s="4">
        <v>12</v>
      </c>
      <c r="E316" s="29" t="s">
        <v>225</v>
      </c>
      <c r="F316" s="4"/>
      <c r="G316" s="201" t="s">
        <v>226</v>
      </c>
      <c r="H316" s="18">
        <f>H317+H336</f>
        <v>2273.0639999999999</v>
      </c>
      <c r="I316" s="18">
        <f>I317+I336</f>
        <v>2243.4490000000001</v>
      </c>
    </row>
    <row r="317" spans="1:11" ht="14.45" customHeight="1">
      <c r="A317" s="4"/>
      <c r="B317" s="8"/>
      <c r="C317" s="4" t="s">
        <v>51</v>
      </c>
      <c r="D317" s="4">
        <v>12</v>
      </c>
      <c r="E317" s="29" t="s">
        <v>227</v>
      </c>
      <c r="F317" s="4"/>
      <c r="G317" s="201" t="s">
        <v>228</v>
      </c>
      <c r="H317" s="18">
        <f>H318+H321+H324+H327+H330+H333</f>
        <v>2202.0639999999999</v>
      </c>
      <c r="I317" s="18">
        <f>I318+I321+I324+I327+I330+I333</f>
        <v>2192.5500000000002</v>
      </c>
    </row>
    <row r="318" spans="1:11" ht="94.9" customHeight="1">
      <c r="A318" s="4"/>
      <c r="B318" s="8"/>
      <c r="C318" s="4" t="s">
        <v>51</v>
      </c>
      <c r="D318" s="4">
        <v>12</v>
      </c>
      <c r="E318" s="29" t="s">
        <v>229</v>
      </c>
      <c r="F318" s="4"/>
      <c r="G318" s="39" t="s">
        <v>230</v>
      </c>
      <c r="H318" s="18">
        <f t="shared" ref="H318:I319" si="32">H319</f>
        <v>2000</v>
      </c>
      <c r="I318" s="18">
        <f t="shared" si="32"/>
        <v>2000</v>
      </c>
    </row>
    <row r="319" spans="1:11">
      <c r="A319" s="4"/>
      <c r="B319" s="8"/>
      <c r="C319" s="4" t="s">
        <v>51</v>
      </c>
      <c r="D319" s="4">
        <v>12</v>
      </c>
      <c r="E319" s="29" t="s">
        <v>229</v>
      </c>
      <c r="F319" s="4" t="s">
        <v>88</v>
      </c>
      <c r="G319" s="201" t="s">
        <v>74</v>
      </c>
      <c r="H319" s="18">
        <f t="shared" si="32"/>
        <v>2000</v>
      </c>
      <c r="I319" s="18">
        <f t="shared" si="32"/>
        <v>2000</v>
      </c>
    </row>
    <row r="320" spans="1:11" ht="57" customHeight="1">
      <c r="A320" s="4"/>
      <c r="B320" s="8"/>
      <c r="C320" s="4" t="s">
        <v>51</v>
      </c>
      <c r="D320" s="4">
        <v>12</v>
      </c>
      <c r="E320" s="29" t="s">
        <v>229</v>
      </c>
      <c r="F320" s="4">
        <v>813</v>
      </c>
      <c r="G320" s="201" t="s">
        <v>231</v>
      </c>
      <c r="H320" s="18">
        <v>2000</v>
      </c>
      <c r="I320" s="18">
        <v>2000</v>
      </c>
    </row>
    <row r="321" spans="1:9" ht="22.9" customHeight="1">
      <c r="A321" s="4"/>
      <c r="B321" s="8"/>
      <c r="C321" s="4" t="s">
        <v>51</v>
      </c>
      <c r="D321" s="4">
        <v>12</v>
      </c>
      <c r="E321" s="29" t="s">
        <v>232</v>
      </c>
      <c r="F321" s="4"/>
      <c r="G321" s="201" t="s">
        <v>233</v>
      </c>
      <c r="H321" s="18">
        <f t="shared" ref="H321:I322" si="33">H322</f>
        <v>25</v>
      </c>
      <c r="I321" s="18">
        <f t="shared" si="33"/>
        <v>21.55</v>
      </c>
    </row>
    <row r="322" spans="1:9" ht="36">
      <c r="A322" s="4"/>
      <c r="B322" s="8"/>
      <c r="C322" s="4" t="s">
        <v>51</v>
      </c>
      <c r="D322" s="4">
        <v>12</v>
      </c>
      <c r="E322" s="29" t="s">
        <v>232</v>
      </c>
      <c r="F322" s="20" t="s">
        <v>45</v>
      </c>
      <c r="G322" s="21" t="s">
        <v>46</v>
      </c>
      <c r="H322" s="18">
        <f t="shared" si="33"/>
        <v>25</v>
      </c>
      <c r="I322" s="18">
        <f t="shared" si="33"/>
        <v>21.55</v>
      </c>
    </row>
    <row r="323" spans="1:9">
      <c r="A323" s="4"/>
      <c r="B323" s="8"/>
      <c r="C323" s="4" t="s">
        <v>51</v>
      </c>
      <c r="D323" s="4">
        <v>12</v>
      </c>
      <c r="E323" s="29" t="s">
        <v>232</v>
      </c>
      <c r="F323" s="4" t="s">
        <v>47</v>
      </c>
      <c r="G323" s="201" t="s">
        <v>48</v>
      </c>
      <c r="H323" s="18">
        <v>25</v>
      </c>
      <c r="I323" s="18">
        <v>21.55</v>
      </c>
    </row>
    <row r="324" spans="1:9" ht="36">
      <c r="A324" s="4"/>
      <c r="B324" s="8"/>
      <c r="C324" s="4" t="s">
        <v>51</v>
      </c>
      <c r="D324" s="4">
        <v>12</v>
      </c>
      <c r="E324" s="29" t="s">
        <v>234</v>
      </c>
      <c r="F324" s="4"/>
      <c r="G324" s="201" t="s">
        <v>235</v>
      </c>
      <c r="H324" s="18">
        <f t="shared" ref="H324:I325" si="34">H325</f>
        <v>28.084</v>
      </c>
      <c r="I324" s="18">
        <f t="shared" si="34"/>
        <v>28</v>
      </c>
    </row>
    <row r="325" spans="1:9" ht="24" customHeight="1">
      <c r="A325" s="4"/>
      <c r="B325" s="8"/>
      <c r="C325" s="4" t="s">
        <v>51</v>
      </c>
      <c r="D325" s="4">
        <v>12</v>
      </c>
      <c r="E325" s="29" t="s">
        <v>234</v>
      </c>
      <c r="F325" s="20" t="s">
        <v>45</v>
      </c>
      <c r="G325" s="21" t="s">
        <v>46</v>
      </c>
      <c r="H325" s="18">
        <f t="shared" si="34"/>
        <v>28.084</v>
      </c>
      <c r="I325" s="18">
        <f t="shared" si="34"/>
        <v>28</v>
      </c>
    </row>
    <row r="326" spans="1:9">
      <c r="A326" s="4"/>
      <c r="B326" s="8"/>
      <c r="C326" s="4" t="s">
        <v>51</v>
      </c>
      <c r="D326" s="4">
        <v>12</v>
      </c>
      <c r="E326" s="29" t="s">
        <v>234</v>
      </c>
      <c r="F326" s="4" t="s">
        <v>47</v>
      </c>
      <c r="G326" s="201" t="s">
        <v>48</v>
      </c>
      <c r="H326" s="18">
        <v>28.084</v>
      </c>
      <c r="I326" s="18">
        <v>28</v>
      </c>
    </row>
    <row r="327" spans="1:9" ht="24.6" customHeight="1">
      <c r="A327" s="4"/>
      <c r="B327" s="8"/>
      <c r="C327" s="4" t="s">
        <v>51</v>
      </c>
      <c r="D327" s="4">
        <v>12</v>
      </c>
      <c r="E327" s="29" t="s">
        <v>236</v>
      </c>
      <c r="F327" s="4"/>
      <c r="G327" s="201" t="s">
        <v>237</v>
      </c>
      <c r="H327" s="18">
        <f t="shared" ref="H327:I328" si="35">H328</f>
        <v>24</v>
      </c>
      <c r="I327" s="18">
        <f t="shared" si="35"/>
        <v>24</v>
      </c>
    </row>
    <row r="328" spans="1:9" ht="23.45" customHeight="1">
      <c r="A328" s="4"/>
      <c r="B328" s="8"/>
      <c r="C328" s="4" t="s">
        <v>51</v>
      </c>
      <c r="D328" s="4">
        <v>12</v>
      </c>
      <c r="E328" s="29" t="s">
        <v>236</v>
      </c>
      <c r="F328" s="20" t="s">
        <v>45</v>
      </c>
      <c r="G328" s="21" t="s">
        <v>46</v>
      </c>
      <c r="H328" s="18">
        <f t="shared" si="35"/>
        <v>24</v>
      </c>
      <c r="I328" s="18">
        <f t="shared" si="35"/>
        <v>24</v>
      </c>
    </row>
    <row r="329" spans="1:9">
      <c r="A329" s="4"/>
      <c r="B329" s="8"/>
      <c r="C329" s="4" t="s">
        <v>51</v>
      </c>
      <c r="D329" s="4">
        <v>12</v>
      </c>
      <c r="E329" s="29" t="s">
        <v>236</v>
      </c>
      <c r="F329" s="4" t="s">
        <v>47</v>
      </c>
      <c r="G329" s="201" t="s">
        <v>48</v>
      </c>
      <c r="H329" s="18">
        <v>24</v>
      </c>
      <c r="I329" s="18">
        <v>24</v>
      </c>
    </row>
    <row r="330" spans="1:9" ht="36">
      <c r="A330" s="4"/>
      <c r="B330" s="8"/>
      <c r="C330" s="4" t="s">
        <v>51</v>
      </c>
      <c r="D330" s="4">
        <v>12</v>
      </c>
      <c r="E330" s="29" t="s">
        <v>238</v>
      </c>
      <c r="F330" s="4"/>
      <c r="G330" s="201" t="s">
        <v>239</v>
      </c>
      <c r="H330" s="18">
        <f t="shared" ref="H330:I331" si="36">H331</f>
        <v>25</v>
      </c>
      <c r="I330" s="18">
        <f t="shared" si="36"/>
        <v>20</v>
      </c>
    </row>
    <row r="331" spans="1:9" ht="24">
      <c r="A331" s="4"/>
      <c r="B331" s="8"/>
      <c r="C331" s="4" t="s">
        <v>51</v>
      </c>
      <c r="D331" s="4">
        <v>12</v>
      </c>
      <c r="E331" s="29" t="s">
        <v>238</v>
      </c>
      <c r="F331" s="20">
        <v>300</v>
      </c>
      <c r="G331" s="21" t="s">
        <v>49</v>
      </c>
      <c r="H331" s="18">
        <f t="shared" si="36"/>
        <v>25</v>
      </c>
      <c r="I331" s="18">
        <f t="shared" si="36"/>
        <v>20</v>
      </c>
    </row>
    <row r="332" spans="1:9">
      <c r="A332" s="4"/>
      <c r="B332" s="8"/>
      <c r="C332" s="4" t="s">
        <v>51</v>
      </c>
      <c r="D332" s="4">
        <v>12</v>
      </c>
      <c r="E332" s="29" t="s">
        <v>238</v>
      </c>
      <c r="F332" s="4">
        <v>360</v>
      </c>
      <c r="G332" s="201" t="s">
        <v>240</v>
      </c>
      <c r="H332" s="18">
        <v>25</v>
      </c>
      <c r="I332" s="18">
        <v>20</v>
      </c>
    </row>
    <row r="333" spans="1:9" ht="24">
      <c r="A333" s="4"/>
      <c r="B333" s="8"/>
      <c r="C333" s="4" t="s">
        <v>51</v>
      </c>
      <c r="D333" s="4">
        <v>12</v>
      </c>
      <c r="E333" s="29" t="s">
        <v>241</v>
      </c>
      <c r="F333" s="4"/>
      <c r="G333" s="201" t="s">
        <v>242</v>
      </c>
      <c r="H333" s="18">
        <f t="shared" ref="H333:I334" si="37">H334</f>
        <v>99.98</v>
      </c>
      <c r="I333" s="18">
        <f t="shared" si="37"/>
        <v>99</v>
      </c>
    </row>
    <row r="334" spans="1:9" ht="25.9" customHeight="1">
      <c r="A334" s="4"/>
      <c r="B334" s="8"/>
      <c r="C334" s="4" t="s">
        <v>51</v>
      </c>
      <c r="D334" s="4">
        <v>12</v>
      </c>
      <c r="E334" s="29" t="s">
        <v>241</v>
      </c>
      <c r="F334" s="20" t="s">
        <v>45</v>
      </c>
      <c r="G334" s="21" t="s">
        <v>46</v>
      </c>
      <c r="H334" s="18">
        <f t="shared" si="37"/>
        <v>99.98</v>
      </c>
      <c r="I334" s="18">
        <f t="shared" si="37"/>
        <v>99</v>
      </c>
    </row>
    <row r="335" spans="1:9">
      <c r="A335" s="4"/>
      <c r="B335" s="8"/>
      <c r="C335" s="4" t="s">
        <v>51</v>
      </c>
      <c r="D335" s="4">
        <v>12</v>
      </c>
      <c r="E335" s="29" t="s">
        <v>241</v>
      </c>
      <c r="F335" s="4" t="s">
        <v>47</v>
      </c>
      <c r="G335" s="201" t="s">
        <v>48</v>
      </c>
      <c r="H335" s="18">
        <v>99.98</v>
      </c>
      <c r="I335" s="18">
        <v>99</v>
      </c>
    </row>
    <row r="336" spans="1:9" ht="36">
      <c r="A336" s="4"/>
      <c r="B336" s="8"/>
      <c r="C336" s="4" t="s">
        <v>51</v>
      </c>
      <c r="D336" s="4">
        <v>12</v>
      </c>
      <c r="E336" s="29" t="s">
        <v>243</v>
      </c>
      <c r="F336" s="4"/>
      <c r="G336" s="201" t="s">
        <v>244</v>
      </c>
      <c r="H336" s="18">
        <f>H337+H340+H344</f>
        <v>71</v>
      </c>
      <c r="I336" s="18">
        <f>I337+I340+I344</f>
        <v>50.899000000000001</v>
      </c>
    </row>
    <row r="337" spans="1:9" ht="24">
      <c r="A337" s="4"/>
      <c r="B337" s="8"/>
      <c r="C337" s="4" t="s">
        <v>51</v>
      </c>
      <c r="D337" s="4">
        <v>12</v>
      </c>
      <c r="E337" s="29" t="s">
        <v>245</v>
      </c>
      <c r="F337" s="4"/>
      <c r="G337" s="201" t="s">
        <v>246</v>
      </c>
      <c r="H337" s="18">
        <f t="shared" ref="H337:I338" si="38">H338</f>
        <v>1</v>
      </c>
      <c r="I337" s="18">
        <f t="shared" si="38"/>
        <v>0.89900000000000002</v>
      </c>
    </row>
    <row r="338" spans="1:9" ht="24" customHeight="1">
      <c r="A338" s="4"/>
      <c r="B338" s="8"/>
      <c r="C338" s="4" t="s">
        <v>51</v>
      </c>
      <c r="D338" s="4">
        <v>12</v>
      </c>
      <c r="E338" s="29" t="s">
        <v>245</v>
      </c>
      <c r="F338" s="20" t="s">
        <v>45</v>
      </c>
      <c r="G338" s="21" t="s">
        <v>46</v>
      </c>
      <c r="H338" s="18">
        <f t="shared" si="38"/>
        <v>1</v>
      </c>
      <c r="I338" s="18">
        <f t="shared" si="38"/>
        <v>0.89900000000000002</v>
      </c>
    </row>
    <row r="339" spans="1:9">
      <c r="A339" s="4"/>
      <c r="B339" s="8"/>
      <c r="C339" s="4" t="s">
        <v>51</v>
      </c>
      <c r="D339" s="4">
        <v>12</v>
      </c>
      <c r="E339" s="29" t="s">
        <v>245</v>
      </c>
      <c r="F339" s="4" t="s">
        <v>47</v>
      </c>
      <c r="G339" s="201" t="s">
        <v>48</v>
      </c>
      <c r="H339" s="18">
        <v>1</v>
      </c>
      <c r="I339" s="18">
        <v>0.89900000000000002</v>
      </c>
    </row>
    <row r="340" spans="1:9" ht="72">
      <c r="A340" s="4"/>
      <c r="B340" s="8"/>
      <c r="C340" s="4" t="s">
        <v>51</v>
      </c>
      <c r="D340" s="4">
        <v>12</v>
      </c>
      <c r="E340" s="29" t="s">
        <v>247</v>
      </c>
      <c r="F340" s="4"/>
      <c r="G340" s="201" t="s">
        <v>248</v>
      </c>
      <c r="H340" s="18">
        <f t="shared" ref="H340:I341" si="39">H341</f>
        <v>20</v>
      </c>
      <c r="I340" s="18">
        <f t="shared" si="39"/>
        <v>0</v>
      </c>
    </row>
    <row r="341" spans="1:9" ht="25.15" customHeight="1">
      <c r="A341" s="4"/>
      <c r="B341" s="8"/>
      <c r="C341" s="4" t="s">
        <v>51</v>
      </c>
      <c r="D341" s="4">
        <v>12</v>
      </c>
      <c r="E341" s="29" t="s">
        <v>247</v>
      </c>
      <c r="F341" s="20" t="s">
        <v>45</v>
      </c>
      <c r="G341" s="21" t="s">
        <v>46</v>
      </c>
      <c r="H341" s="18">
        <f t="shared" si="39"/>
        <v>20</v>
      </c>
      <c r="I341" s="18">
        <f t="shared" si="39"/>
        <v>0</v>
      </c>
    </row>
    <row r="342" spans="1:9">
      <c r="A342" s="4"/>
      <c r="B342" s="8"/>
      <c r="C342" s="4" t="s">
        <v>51</v>
      </c>
      <c r="D342" s="4">
        <v>12</v>
      </c>
      <c r="E342" s="29" t="s">
        <v>247</v>
      </c>
      <c r="F342" s="4" t="s">
        <v>47</v>
      </c>
      <c r="G342" s="201" t="s">
        <v>48</v>
      </c>
      <c r="H342" s="18">
        <v>20</v>
      </c>
      <c r="I342" s="18">
        <v>0</v>
      </c>
    </row>
    <row r="343" spans="1:9" ht="24">
      <c r="A343" s="4"/>
      <c r="B343" s="8"/>
      <c r="C343" s="4" t="s">
        <v>51</v>
      </c>
      <c r="D343" s="4">
        <v>12</v>
      </c>
      <c r="E343" s="29" t="s">
        <v>249</v>
      </c>
      <c r="F343" s="4"/>
      <c r="G343" s="201" t="s">
        <v>250</v>
      </c>
      <c r="H343" s="18">
        <f t="shared" ref="H343:I344" si="40">H344</f>
        <v>50</v>
      </c>
      <c r="I343" s="18">
        <f t="shared" si="40"/>
        <v>50</v>
      </c>
    </row>
    <row r="344" spans="1:9" ht="25.15" customHeight="1">
      <c r="A344" s="4"/>
      <c r="B344" s="8"/>
      <c r="C344" s="4" t="s">
        <v>51</v>
      </c>
      <c r="D344" s="4">
        <v>12</v>
      </c>
      <c r="E344" s="29" t="s">
        <v>249</v>
      </c>
      <c r="F344" s="20" t="s">
        <v>45</v>
      </c>
      <c r="G344" s="21" t="s">
        <v>46</v>
      </c>
      <c r="H344" s="18">
        <f t="shared" si="40"/>
        <v>50</v>
      </c>
      <c r="I344" s="18">
        <f t="shared" si="40"/>
        <v>50</v>
      </c>
    </row>
    <row r="345" spans="1:9">
      <c r="A345" s="4"/>
      <c r="B345" s="8"/>
      <c r="C345" s="4" t="s">
        <v>51</v>
      </c>
      <c r="D345" s="4">
        <v>12</v>
      </c>
      <c r="E345" s="29" t="s">
        <v>249</v>
      </c>
      <c r="F345" s="4" t="s">
        <v>47</v>
      </c>
      <c r="G345" s="201" t="s">
        <v>48</v>
      </c>
      <c r="H345" s="18">
        <v>50</v>
      </c>
      <c r="I345" s="18">
        <v>50</v>
      </c>
    </row>
    <row r="346" spans="1:9" ht="48">
      <c r="A346" s="4"/>
      <c r="B346" s="8"/>
      <c r="C346" s="15" t="s">
        <v>51</v>
      </c>
      <c r="D346" s="15" t="s">
        <v>5</v>
      </c>
      <c r="E346" s="12" t="s">
        <v>104</v>
      </c>
      <c r="F346" s="15"/>
      <c r="G346" s="16" t="s">
        <v>105</v>
      </c>
      <c r="H346" s="18">
        <f>H347</f>
        <v>518.88900000000001</v>
      </c>
      <c r="I346" s="18">
        <f>I347</f>
        <v>518.88900000000001</v>
      </c>
    </row>
    <row r="347" spans="1:9" ht="36">
      <c r="A347" s="4"/>
      <c r="B347" s="8"/>
      <c r="C347" s="4" t="s">
        <v>51</v>
      </c>
      <c r="D347" s="4" t="s">
        <v>5</v>
      </c>
      <c r="E347" s="5" t="s">
        <v>251</v>
      </c>
      <c r="F347" s="4"/>
      <c r="G347" s="201" t="s">
        <v>252</v>
      </c>
      <c r="H347" s="18">
        <f>H348</f>
        <v>518.88900000000001</v>
      </c>
      <c r="I347" s="18">
        <f>I348</f>
        <v>518.88900000000001</v>
      </c>
    </row>
    <row r="348" spans="1:9" ht="48">
      <c r="A348" s="4"/>
      <c r="B348" s="8"/>
      <c r="C348" s="4" t="s">
        <v>51</v>
      </c>
      <c r="D348" s="4" t="s">
        <v>5</v>
      </c>
      <c r="E348" s="5" t="s">
        <v>253</v>
      </c>
      <c r="F348" s="4"/>
      <c r="G348" s="201" t="s">
        <v>254</v>
      </c>
      <c r="H348" s="18">
        <f>H349</f>
        <v>518.88900000000001</v>
      </c>
      <c r="I348" s="18">
        <f t="shared" ref="I348" si="41">I349</f>
        <v>518.88900000000001</v>
      </c>
    </row>
    <row r="349" spans="1:9" ht="24">
      <c r="A349" s="4"/>
      <c r="B349" s="8"/>
      <c r="C349" s="4" t="s">
        <v>51</v>
      </c>
      <c r="D349" s="4" t="s">
        <v>5</v>
      </c>
      <c r="E349" s="5" t="s">
        <v>255</v>
      </c>
      <c r="F349" s="4"/>
      <c r="G349" s="201" t="s">
        <v>256</v>
      </c>
      <c r="H349" s="18">
        <f>H350</f>
        <v>518.88900000000001</v>
      </c>
      <c r="I349" s="18">
        <f>I350</f>
        <v>518.88900000000001</v>
      </c>
    </row>
    <row r="350" spans="1:9" ht="25.9" customHeight="1">
      <c r="A350" s="4"/>
      <c r="B350" s="8"/>
      <c r="C350" s="4" t="s">
        <v>51</v>
      </c>
      <c r="D350" s="4" t="s">
        <v>5</v>
      </c>
      <c r="E350" s="5" t="s">
        <v>255</v>
      </c>
      <c r="F350" s="20" t="s">
        <v>45</v>
      </c>
      <c r="G350" s="21" t="s">
        <v>46</v>
      </c>
      <c r="H350" s="18">
        <f>H351</f>
        <v>518.88900000000001</v>
      </c>
      <c r="I350" s="18">
        <f>I351</f>
        <v>518.88900000000001</v>
      </c>
    </row>
    <row r="351" spans="1:9">
      <c r="A351" s="4"/>
      <c r="B351" s="8"/>
      <c r="C351" s="4" t="s">
        <v>51</v>
      </c>
      <c r="D351" s="4" t="s">
        <v>5</v>
      </c>
      <c r="E351" s="5" t="s">
        <v>255</v>
      </c>
      <c r="F351" s="4" t="s">
        <v>47</v>
      </c>
      <c r="G351" s="201" t="s">
        <v>48</v>
      </c>
      <c r="H351" s="18">
        <v>518.88900000000001</v>
      </c>
      <c r="I351" s="18">
        <v>518.88900000000001</v>
      </c>
    </row>
    <row r="352" spans="1:9">
      <c r="A352" s="4"/>
      <c r="B352" s="8"/>
      <c r="C352" s="36" t="s">
        <v>59</v>
      </c>
      <c r="D352" s="36" t="s">
        <v>17</v>
      </c>
      <c r="E352" s="40"/>
      <c r="F352" s="8"/>
      <c r="G352" s="9" t="s">
        <v>257</v>
      </c>
      <c r="H352" s="10">
        <f>H353+H366+H444+H613</f>
        <v>588727.06200000003</v>
      </c>
      <c r="I352" s="10">
        <f>I353+I366+I444+I613</f>
        <v>566920.6</v>
      </c>
    </row>
    <row r="353" spans="1:11">
      <c r="A353" s="4"/>
      <c r="B353" s="8"/>
      <c r="C353" s="11" t="s">
        <v>59</v>
      </c>
      <c r="D353" s="11" t="s">
        <v>16</v>
      </c>
      <c r="E353" s="41"/>
      <c r="F353" s="11"/>
      <c r="G353" s="13" t="s">
        <v>258</v>
      </c>
      <c r="H353" s="14">
        <f>H354</f>
        <v>27802.57</v>
      </c>
      <c r="I353" s="14">
        <f>I354</f>
        <v>24566.542999999998</v>
      </c>
      <c r="J353" s="2">
        <v>13987.245000000001</v>
      </c>
      <c r="K353" s="180">
        <f>J353-H353</f>
        <v>-13815.324999999999</v>
      </c>
    </row>
    <row r="354" spans="1:11" ht="48">
      <c r="A354" s="4"/>
      <c r="B354" s="8"/>
      <c r="C354" s="12" t="s">
        <v>59</v>
      </c>
      <c r="D354" s="12" t="s">
        <v>16</v>
      </c>
      <c r="E354" s="33" t="s">
        <v>259</v>
      </c>
      <c r="F354" s="15"/>
      <c r="G354" s="16" t="s">
        <v>260</v>
      </c>
      <c r="H354" s="17">
        <f t="shared" ref="H354:I354" si="42">H355</f>
        <v>27802.57</v>
      </c>
      <c r="I354" s="17">
        <f t="shared" si="42"/>
        <v>24566.542999999998</v>
      </c>
    </row>
    <row r="355" spans="1:11" ht="48">
      <c r="A355" s="4"/>
      <c r="B355" s="8"/>
      <c r="C355" s="5" t="s">
        <v>59</v>
      </c>
      <c r="D355" s="5" t="s">
        <v>16</v>
      </c>
      <c r="E355" s="29" t="s">
        <v>261</v>
      </c>
      <c r="F355" s="4"/>
      <c r="G355" s="201" t="s">
        <v>262</v>
      </c>
      <c r="H355" s="18">
        <f>H356</f>
        <v>27802.57</v>
      </c>
      <c r="I355" s="18">
        <f>I356</f>
        <v>24566.542999999998</v>
      </c>
    </row>
    <row r="356" spans="1:11" ht="25.9" customHeight="1">
      <c r="A356" s="4"/>
      <c r="B356" s="8"/>
      <c r="C356" s="5" t="s">
        <v>59</v>
      </c>
      <c r="D356" s="5" t="s">
        <v>16</v>
      </c>
      <c r="E356" s="29" t="s">
        <v>263</v>
      </c>
      <c r="F356" s="4"/>
      <c r="G356" s="201" t="s">
        <v>264</v>
      </c>
      <c r="H356" s="18">
        <f>H357+H360</f>
        <v>27802.57</v>
      </c>
      <c r="I356" s="18">
        <f>I357+I360</f>
        <v>24566.542999999998</v>
      </c>
    </row>
    <row r="357" spans="1:11" ht="48">
      <c r="A357" s="4"/>
      <c r="B357" s="8"/>
      <c r="C357" s="5" t="s">
        <v>59</v>
      </c>
      <c r="D357" s="5" t="s">
        <v>16</v>
      </c>
      <c r="E357" s="29" t="s">
        <v>265</v>
      </c>
      <c r="F357" s="4"/>
      <c r="G357" s="201" t="s">
        <v>266</v>
      </c>
      <c r="H357" s="18">
        <f t="shared" ref="H357:I358" si="43">H358</f>
        <v>16102.112999999999</v>
      </c>
      <c r="I357" s="18">
        <f t="shared" si="43"/>
        <v>14966.332</v>
      </c>
    </row>
    <row r="358" spans="1:11" ht="25.9" customHeight="1">
      <c r="A358" s="4"/>
      <c r="B358" s="8"/>
      <c r="C358" s="5" t="s">
        <v>59</v>
      </c>
      <c r="D358" s="5" t="s">
        <v>16</v>
      </c>
      <c r="E358" s="29" t="s">
        <v>265</v>
      </c>
      <c r="F358" s="20" t="s">
        <v>45</v>
      </c>
      <c r="G358" s="21" t="s">
        <v>46</v>
      </c>
      <c r="H358" s="18">
        <f t="shared" si="43"/>
        <v>16102.112999999999</v>
      </c>
      <c r="I358" s="18">
        <f t="shared" si="43"/>
        <v>14966.332</v>
      </c>
    </row>
    <row r="359" spans="1:11">
      <c r="A359" s="4"/>
      <c r="B359" s="8"/>
      <c r="C359" s="5" t="s">
        <v>59</v>
      </c>
      <c r="D359" s="5" t="s">
        <v>16</v>
      </c>
      <c r="E359" s="29" t="s">
        <v>265</v>
      </c>
      <c r="F359" s="4" t="s">
        <v>47</v>
      </c>
      <c r="G359" s="201" t="s">
        <v>48</v>
      </c>
      <c r="H359" s="18">
        <v>16102.112999999999</v>
      </c>
      <c r="I359" s="18">
        <v>14966.332</v>
      </c>
    </row>
    <row r="360" spans="1:11" ht="35.450000000000003" customHeight="1">
      <c r="A360" s="4"/>
      <c r="B360" s="8"/>
      <c r="C360" s="5" t="s">
        <v>59</v>
      </c>
      <c r="D360" s="5" t="s">
        <v>16</v>
      </c>
      <c r="E360" s="29" t="s">
        <v>267</v>
      </c>
      <c r="F360" s="5"/>
      <c r="G360" s="201" t="s">
        <v>268</v>
      </c>
      <c r="H360" s="18">
        <f>H361+H364</f>
        <v>11700.457</v>
      </c>
      <c r="I360" s="18">
        <f>I361+I364</f>
        <v>9600.2109999999993</v>
      </c>
    </row>
    <row r="361" spans="1:11" ht="24" customHeight="1">
      <c r="A361" s="4"/>
      <c r="B361" s="8"/>
      <c r="C361" s="5" t="s">
        <v>59</v>
      </c>
      <c r="D361" s="5" t="s">
        <v>16</v>
      </c>
      <c r="E361" s="29" t="s">
        <v>267</v>
      </c>
      <c r="F361" s="20" t="s">
        <v>45</v>
      </c>
      <c r="G361" s="21" t="s">
        <v>46</v>
      </c>
      <c r="H361" s="18">
        <f>H362+H363</f>
        <v>11695.232</v>
      </c>
      <c r="I361" s="18">
        <f>I362+I363</f>
        <v>9594.9869999999992</v>
      </c>
    </row>
    <row r="362" spans="1:11">
      <c r="A362" s="4"/>
      <c r="B362" s="8"/>
      <c r="C362" s="5" t="s">
        <v>59</v>
      </c>
      <c r="D362" s="5" t="s">
        <v>16</v>
      </c>
      <c r="E362" s="29" t="s">
        <v>267</v>
      </c>
      <c r="F362" s="4" t="s">
        <v>47</v>
      </c>
      <c r="G362" s="201" t="s">
        <v>48</v>
      </c>
      <c r="H362" s="18">
        <v>10929.290999999999</v>
      </c>
      <c r="I362" s="18">
        <v>8833.5709999999999</v>
      </c>
    </row>
    <row r="363" spans="1:11">
      <c r="A363" s="4"/>
      <c r="B363" s="8"/>
      <c r="C363" s="5" t="s">
        <v>59</v>
      </c>
      <c r="D363" s="5" t="s">
        <v>16</v>
      </c>
      <c r="E363" s="29" t="s">
        <v>267</v>
      </c>
      <c r="F363" s="4">
        <v>247</v>
      </c>
      <c r="G363" s="201" t="s">
        <v>87</v>
      </c>
      <c r="H363" s="18">
        <v>765.94100000000003</v>
      </c>
      <c r="I363" s="18">
        <v>761.41600000000005</v>
      </c>
    </row>
    <row r="364" spans="1:11">
      <c r="A364" s="4"/>
      <c r="B364" s="8"/>
      <c r="C364" s="5" t="s">
        <v>59</v>
      </c>
      <c r="D364" s="5" t="s">
        <v>16</v>
      </c>
      <c r="E364" s="29" t="s">
        <v>267</v>
      </c>
      <c r="F364" s="4" t="s">
        <v>88</v>
      </c>
      <c r="G364" s="201" t="s">
        <v>74</v>
      </c>
      <c r="H364" s="18">
        <f>H365</f>
        <v>5.2249999999999996</v>
      </c>
      <c r="I364" s="18">
        <f>I365</f>
        <v>5.2240000000000002</v>
      </c>
    </row>
    <row r="365" spans="1:11">
      <c r="A365" s="4"/>
      <c r="B365" s="8"/>
      <c r="C365" s="5" t="s">
        <v>59</v>
      </c>
      <c r="D365" s="5" t="s">
        <v>16</v>
      </c>
      <c r="E365" s="29" t="s">
        <v>267</v>
      </c>
      <c r="F365" s="4">
        <v>853</v>
      </c>
      <c r="G365" s="201" t="s">
        <v>94</v>
      </c>
      <c r="H365" s="18">
        <v>5.2249999999999996</v>
      </c>
      <c r="I365" s="18">
        <v>5.2240000000000002</v>
      </c>
    </row>
    <row r="366" spans="1:11">
      <c r="A366" s="4"/>
      <c r="B366" s="8"/>
      <c r="C366" s="11" t="s">
        <v>59</v>
      </c>
      <c r="D366" s="11" t="s">
        <v>19</v>
      </c>
      <c r="E366" s="41"/>
      <c r="F366" s="24"/>
      <c r="G366" s="13" t="s">
        <v>269</v>
      </c>
      <c r="H366" s="14">
        <f>H367+H439</f>
        <v>354538.60800000001</v>
      </c>
      <c r="I366" s="14">
        <f>I367+I439</f>
        <v>343013.24</v>
      </c>
      <c r="J366" s="2">
        <v>354976.79100000003</v>
      </c>
      <c r="K366" s="180">
        <f>J366-H366</f>
        <v>438.18300000001909</v>
      </c>
    </row>
    <row r="367" spans="1:11" ht="48">
      <c r="A367" s="4"/>
      <c r="B367" s="8"/>
      <c r="C367" s="12" t="s">
        <v>59</v>
      </c>
      <c r="D367" s="12" t="s">
        <v>19</v>
      </c>
      <c r="E367" s="33" t="s">
        <v>259</v>
      </c>
      <c r="F367" s="15"/>
      <c r="G367" s="16" t="s">
        <v>260</v>
      </c>
      <c r="H367" s="17">
        <f t="shared" ref="H367:I367" si="44">H368</f>
        <v>354188.79300000001</v>
      </c>
      <c r="I367" s="17">
        <f t="shared" si="44"/>
        <v>342663.42499999999</v>
      </c>
    </row>
    <row r="368" spans="1:11" ht="48">
      <c r="A368" s="4"/>
      <c r="B368" s="8"/>
      <c r="C368" s="5" t="s">
        <v>59</v>
      </c>
      <c r="D368" s="5" t="s">
        <v>19</v>
      </c>
      <c r="E368" s="29" t="s">
        <v>261</v>
      </c>
      <c r="F368" s="4"/>
      <c r="G368" s="201" t="s">
        <v>262</v>
      </c>
      <c r="H368" s="18">
        <f>H369+H382</f>
        <v>354188.79300000001</v>
      </c>
      <c r="I368" s="18">
        <f>I369+I382</f>
        <v>342663.42499999999</v>
      </c>
    </row>
    <row r="369" spans="1:11" ht="36">
      <c r="A369" s="4"/>
      <c r="B369" s="8"/>
      <c r="C369" s="5" t="s">
        <v>59</v>
      </c>
      <c r="D369" s="5" t="s">
        <v>19</v>
      </c>
      <c r="E369" s="29" t="s">
        <v>270</v>
      </c>
      <c r="F369" s="4"/>
      <c r="G369" s="201" t="s">
        <v>271</v>
      </c>
      <c r="H369" s="18">
        <f>H370+H376+H379</f>
        <v>38117.81</v>
      </c>
      <c r="I369" s="18">
        <f>I370+I376+I379</f>
        <v>37011.991000000002</v>
      </c>
    </row>
    <row r="370" spans="1:11" ht="36">
      <c r="A370" s="4"/>
      <c r="B370" s="8"/>
      <c r="C370" s="5" t="s">
        <v>59</v>
      </c>
      <c r="D370" s="5" t="s">
        <v>19</v>
      </c>
      <c r="E370" s="25" t="s">
        <v>272</v>
      </c>
      <c r="F370" s="4"/>
      <c r="G370" s="201" t="s">
        <v>273</v>
      </c>
      <c r="H370" s="18">
        <f>H371+H374</f>
        <v>2058.9760000000001</v>
      </c>
      <c r="I370" s="18">
        <f>I371+I374</f>
        <v>1339.4270000000001</v>
      </c>
    </row>
    <row r="371" spans="1:11" ht="25.15" customHeight="1">
      <c r="A371" s="4"/>
      <c r="B371" s="8"/>
      <c r="C371" s="5" t="s">
        <v>59</v>
      </c>
      <c r="D371" s="5" t="s">
        <v>19</v>
      </c>
      <c r="E371" s="25" t="s">
        <v>272</v>
      </c>
      <c r="F371" s="20" t="s">
        <v>45</v>
      </c>
      <c r="G371" s="21" t="s">
        <v>46</v>
      </c>
      <c r="H371" s="18">
        <f>H372+H373</f>
        <v>1294.22</v>
      </c>
      <c r="I371" s="18">
        <f>I372+I373</f>
        <v>1277.6310000000001</v>
      </c>
    </row>
    <row r="372" spans="1:11">
      <c r="A372" s="4"/>
      <c r="B372" s="8"/>
      <c r="C372" s="5" t="s">
        <v>59</v>
      </c>
      <c r="D372" s="5" t="s">
        <v>19</v>
      </c>
      <c r="E372" s="25" t="s">
        <v>272</v>
      </c>
      <c r="F372" s="4" t="s">
        <v>47</v>
      </c>
      <c r="G372" s="201" t="s">
        <v>48</v>
      </c>
      <c r="H372" s="18">
        <v>1243.8440000000001</v>
      </c>
      <c r="I372" s="18">
        <v>1227.2550000000001</v>
      </c>
    </row>
    <row r="373" spans="1:11">
      <c r="A373" s="4"/>
      <c r="B373" s="8"/>
      <c r="C373" s="5" t="s">
        <v>59</v>
      </c>
      <c r="D373" s="5" t="s">
        <v>19</v>
      </c>
      <c r="E373" s="25" t="s">
        <v>272</v>
      </c>
      <c r="F373" s="4">
        <v>247</v>
      </c>
      <c r="G373" s="201" t="s">
        <v>87</v>
      </c>
      <c r="H373" s="18">
        <v>50.375999999999998</v>
      </c>
      <c r="I373" s="18">
        <v>50.375999999999998</v>
      </c>
    </row>
    <row r="374" spans="1:11" ht="36">
      <c r="A374" s="4"/>
      <c r="B374" s="8"/>
      <c r="C374" s="5" t="s">
        <v>59</v>
      </c>
      <c r="D374" s="5" t="s">
        <v>19</v>
      </c>
      <c r="E374" s="25" t="s">
        <v>272</v>
      </c>
      <c r="F374" s="4">
        <v>400</v>
      </c>
      <c r="G374" s="201" t="s">
        <v>274</v>
      </c>
      <c r="H374" s="18">
        <f>H375</f>
        <v>764.75599999999997</v>
      </c>
      <c r="I374" s="18">
        <f>I375</f>
        <v>61.795999999999999</v>
      </c>
    </row>
    <row r="375" spans="1:11" ht="48">
      <c r="A375" s="4"/>
      <c r="B375" s="8"/>
      <c r="C375" s="5" t="s">
        <v>59</v>
      </c>
      <c r="D375" s="5" t="s">
        <v>19</v>
      </c>
      <c r="E375" s="25" t="s">
        <v>272</v>
      </c>
      <c r="F375" s="4">
        <v>414</v>
      </c>
      <c r="G375" s="201" t="s">
        <v>275</v>
      </c>
      <c r="H375" s="18">
        <v>764.75599999999997</v>
      </c>
      <c r="I375" s="18">
        <v>61.795999999999999</v>
      </c>
    </row>
    <row r="376" spans="1:11" ht="36">
      <c r="A376" s="4"/>
      <c r="B376" s="8"/>
      <c r="C376" s="5" t="s">
        <v>59</v>
      </c>
      <c r="D376" s="5" t="s">
        <v>19</v>
      </c>
      <c r="E376" s="5" t="s">
        <v>276</v>
      </c>
      <c r="F376" s="5"/>
      <c r="G376" s="201" t="s">
        <v>277</v>
      </c>
      <c r="H376" s="18">
        <f>H377</f>
        <v>3953.4340000000002</v>
      </c>
      <c r="I376" s="18">
        <f>I377</f>
        <v>3567.2559999999999</v>
      </c>
    </row>
    <row r="377" spans="1:11" ht="36">
      <c r="A377" s="4"/>
      <c r="B377" s="8"/>
      <c r="C377" s="5" t="s">
        <v>59</v>
      </c>
      <c r="D377" s="5" t="s">
        <v>19</v>
      </c>
      <c r="E377" s="5" t="s">
        <v>276</v>
      </c>
      <c r="F377" s="4">
        <v>400</v>
      </c>
      <c r="G377" s="201" t="s">
        <v>274</v>
      </c>
      <c r="H377" s="18">
        <f>H378</f>
        <v>3953.4340000000002</v>
      </c>
      <c r="I377" s="18">
        <f>I378</f>
        <v>3567.2559999999999</v>
      </c>
    </row>
    <row r="378" spans="1:11" ht="48">
      <c r="A378" s="4"/>
      <c r="B378" s="8"/>
      <c r="C378" s="5" t="s">
        <v>59</v>
      </c>
      <c r="D378" s="5" t="s">
        <v>19</v>
      </c>
      <c r="E378" s="5" t="s">
        <v>276</v>
      </c>
      <c r="F378" s="4">
        <v>414</v>
      </c>
      <c r="G378" s="201" t="s">
        <v>275</v>
      </c>
      <c r="H378" s="18">
        <v>3953.4340000000002</v>
      </c>
      <c r="I378" s="18">
        <v>3567.2559999999999</v>
      </c>
    </row>
    <row r="379" spans="1:11" ht="24">
      <c r="A379" s="4"/>
      <c r="B379" s="8"/>
      <c r="C379" s="5" t="s">
        <v>59</v>
      </c>
      <c r="D379" s="5" t="s">
        <v>19</v>
      </c>
      <c r="E379" s="5" t="s">
        <v>278</v>
      </c>
      <c r="F379" s="4"/>
      <c r="G379" s="201" t="s">
        <v>279</v>
      </c>
      <c r="H379" s="18">
        <f>H380</f>
        <v>32105.4</v>
      </c>
      <c r="I379" s="18">
        <f>I380</f>
        <v>32105.308000000001</v>
      </c>
    </row>
    <row r="380" spans="1:11" ht="36">
      <c r="A380" s="4"/>
      <c r="B380" s="8"/>
      <c r="C380" s="5" t="s">
        <v>59</v>
      </c>
      <c r="D380" s="5" t="s">
        <v>19</v>
      </c>
      <c r="E380" s="5" t="s">
        <v>278</v>
      </c>
      <c r="F380" s="4">
        <v>400</v>
      </c>
      <c r="G380" s="201" t="s">
        <v>274</v>
      </c>
      <c r="H380" s="18">
        <f>H381</f>
        <v>32105.4</v>
      </c>
      <c r="I380" s="18">
        <f>I381</f>
        <v>32105.308000000001</v>
      </c>
    </row>
    <row r="381" spans="1:11" ht="48">
      <c r="A381" s="4"/>
      <c r="B381" s="8"/>
      <c r="C381" s="5" t="s">
        <v>59</v>
      </c>
      <c r="D381" s="5" t="s">
        <v>19</v>
      </c>
      <c r="E381" s="5" t="s">
        <v>278</v>
      </c>
      <c r="F381" s="4">
        <v>414</v>
      </c>
      <c r="G381" s="201" t="s">
        <v>275</v>
      </c>
      <c r="H381" s="18">
        <v>32105.4</v>
      </c>
      <c r="I381" s="18">
        <v>32105.308000000001</v>
      </c>
    </row>
    <row r="382" spans="1:11" ht="36">
      <c r="A382" s="4"/>
      <c r="B382" s="8"/>
      <c r="C382" s="5" t="s">
        <v>59</v>
      </c>
      <c r="D382" s="5" t="s">
        <v>19</v>
      </c>
      <c r="E382" s="29" t="s">
        <v>280</v>
      </c>
      <c r="F382" s="4"/>
      <c r="G382" s="201" t="s">
        <v>281</v>
      </c>
      <c r="H382" s="42">
        <f>H386+H389+H394+H397+H400+H406+H409+H412+H415+H418+H421+H424+H427+H383+H430+H433+H436</f>
        <v>316070.98300000001</v>
      </c>
      <c r="I382" s="42">
        <f>I386+I389+I394+I397+I400+I406+I409+I412+I415+I418+I421+I424+I427+I383+I430+I433+I436</f>
        <v>305651.43400000001</v>
      </c>
      <c r="J382" s="42" t="e">
        <f>J386+J389+J394+J397+J400+J406+J409+J412+J415+J418+J421+J424+J427+#REF!+J383+J430+J433</f>
        <v>#REF!</v>
      </c>
      <c r="K382" s="42" t="e">
        <f>K386+K389+K394+K397+K400+K406+K409+K412+K415+K418+K421+K424+K427+#REF!+K383+K430+K433</f>
        <v>#REF!</v>
      </c>
    </row>
    <row r="383" spans="1:11" ht="60">
      <c r="A383" s="4"/>
      <c r="B383" s="8"/>
      <c r="C383" s="5" t="s">
        <v>59</v>
      </c>
      <c r="D383" s="5" t="s">
        <v>19</v>
      </c>
      <c r="E383" s="35" t="s">
        <v>282</v>
      </c>
      <c r="F383" s="4"/>
      <c r="G383" s="201" t="s">
        <v>283</v>
      </c>
      <c r="H383" s="42">
        <f>H384</f>
        <v>30443.098999999998</v>
      </c>
      <c r="I383" s="42">
        <f>I384</f>
        <v>30443.098999999998</v>
      </c>
    </row>
    <row r="384" spans="1:11">
      <c r="A384" s="4"/>
      <c r="B384" s="8"/>
      <c r="C384" s="5" t="s">
        <v>59</v>
      </c>
      <c r="D384" s="5" t="s">
        <v>19</v>
      </c>
      <c r="E384" s="35" t="s">
        <v>282</v>
      </c>
      <c r="F384" s="4" t="s">
        <v>88</v>
      </c>
      <c r="G384" s="201" t="s">
        <v>74</v>
      </c>
      <c r="H384" s="42">
        <f>H385</f>
        <v>30443.098999999998</v>
      </c>
      <c r="I384" s="42">
        <f>I385</f>
        <v>30443.098999999998</v>
      </c>
    </row>
    <row r="385" spans="1:9" ht="57" customHeight="1">
      <c r="A385" s="4"/>
      <c r="B385" s="8"/>
      <c r="C385" s="5" t="s">
        <v>59</v>
      </c>
      <c r="D385" s="5" t="s">
        <v>19</v>
      </c>
      <c r="E385" s="35" t="s">
        <v>282</v>
      </c>
      <c r="F385" s="4">
        <v>813</v>
      </c>
      <c r="G385" s="201" t="s">
        <v>231</v>
      </c>
      <c r="H385" s="42">
        <v>30443.098999999998</v>
      </c>
      <c r="I385" s="18">
        <v>30443.098999999998</v>
      </c>
    </row>
    <row r="386" spans="1:9" ht="35.450000000000003" customHeight="1">
      <c r="A386" s="4"/>
      <c r="B386" s="8"/>
      <c r="C386" s="5" t="s">
        <v>59</v>
      </c>
      <c r="D386" s="5" t="s">
        <v>19</v>
      </c>
      <c r="E386" s="29" t="s">
        <v>284</v>
      </c>
      <c r="F386" s="4"/>
      <c r="G386" s="39" t="s">
        <v>285</v>
      </c>
      <c r="H386" s="43">
        <f t="shared" ref="H386:I387" si="45">H387</f>
        <v>6561.3980000000001</v>
      </c>
      <c r="I386" s="43">
        <f t="shared" si="45"/>
        <v>6561.183</v>
      </c>
    </row>
    <row r="387" spans="1:9" ht="25.9" customHeight="1">
      <c r="A387" s="4"/>
      <c r="B387" s="8"/>
      <c r="C387" s="5" t="s">
        <v>59</v>
      </c>
      <c r="D387" s="5" t="s">
        <v>19</v>
      </c>
      <c r="E387" s="29" t="s">
        <v>284</v>
      </c>
      <c r="F387" s="20" t="s">
        <v>45</v>
      </c>
      <c r="G387" s="21" t="s">
        <v>46</v>
      </c>
      <c r="H387" s="43">
        <f t="shared" si="45"/>
        <v>6561.3980000000001</v>
      </c>
      <c r="I387" s="43">
        <f t="shared" si="45"/>
        <v>6561.183</v>
      </c>
    </row>
    <row r="388" spans="1:9" ht="33.6" customHeight="1">
      <c r="A388" s="4"/>
      <c r="B388" s="8"/>
      <c r="C388" s="5" t="s">
        <v>59</v>
      </c>
      <c r="D388" s="5" t="s">
        <v>19</v>
      </c>
      <c r="E388" s="29" t="s">
        <v>284</v>
      </c>
      <c r="F388" s="4">
        <v>243</v>
      </c>
      <c r="G388" s="201" t="s">
        <v>286</v>
      </c>
      <c r="H388" s="43">
        <v>6561.3980000000001</v>
      </c>
      <c r="I388" s="44">
        <v>6561.183</v>
      </c>
    </row>
    <row r="389" spans="1:9" ht="48">
      <c r="A389" s="4"/>
      <c r="B389" s="8"/>
      <c r="C389" s="5" t="s">
        <v>59</v>
      </c>
      <c r="D389" s="5" t="s">
        <v>19</v>
      </c>
      <c r="E389" s="29" t="s">
        <v>287</v>
      </c>
      <c r="F389" s="4"/>
      <c r="G389" s="201" t="s">
        <v>288</v>
      </c>
      <c r="H389" s="43">
        <f>H390+H392</f>
        <v>31075.95</v>
      </c>
      <c r="I389" s="43">
        <f>I390+I392</f>
        <v>24072.761999999999</v>
      </c>
    </row>
    <row r="390" spans="1:9" ht="36">
      <c r="A390" s="4"/>
      <c r="B390" s="8"/>
      <c r="C390" s="5" t="s">
        <v>59</v>
      </c>
      <c r="D390" s="5" t="s">
        <v>19</v>
      </c>
      <c r="E390" s="29" t="s">
        <v>287</v>
      </c>
      <c r="F390" s="20" t="s">
        <v>45</v>
      </c>
      <c r="G390" s="21" t="s">
        <v>46</v>
      </c>
      <c r="H390" s="43">
        <f>H391</f>
        <v>2620.692</v>
      </c>
      <c r="I390" s="43">
        <f>I391</f>
        <v>2443.6619999999998</v>
      </c>
    </row>
    <row r="391" spans="1:9">
      <c r="A391" s="4"/>
      <c r="B391" s="8"/>
      <c r="C391" s="5" t="s">
        <v>59</v>
      </c>
      <c r="D391" s="5" t="s">
        <v>19</v>
      </c>
      <c r="E391" s="29" t="s">
        <v>287</v>
      </c>
      <c r="F391" s="4" t="s">
        <v>47</v>
      </c>
      <c r="G391" s="201" t="s">
        <v>48</v>
      </c>
      <c r="H391" s="43">
        <v>2620.692</v>
      </c>
      <c r="I391" s="43">
        <v>2443.6619999999998</v>
      </c>
    </row>
    <row r="392" spans="1:9" ht="36">
      <c r="A392" s="4"/>
      <c r="B392" s="8"/>
      <c r="C392" s="5" t="s">
        <v>59</v>
      </c>
      <c r="D392" s="5" t="s">
        <v>19</v>
      </c>
      <c r="E392" s="29" t="s">
        <v>287</v>
      </c>
      <c r="F392" s="4">
        <v>400</v>
      </c>
      <c r="G392" s="201" t="s">
        <v>274</v>
      </c>
      <c r="H392" s="43">
        <f>H393</f>
        <v>28455.258000000002</v>
      </c>
      <c r="I392" s="43">
        <f>I393</f>
        <v>21629.1</v>
      </c>
    </row>
    <row r="393" spans="1:9" ht="48">
      <c r="A393" s="4"/>
      <c r="B393" s="8"/>
      <c r="C393" s="5" t="s">
        <v>59</v>
      </c>
      <c r="D393" s="5" t="s">
        <v>19</v>
      </c>
      <c r="E393" s="29" t="s">
        <v>287</v>
      </c>
      <c r="F393" s="4">
        <v>414</v>
      </c>
      <c r="G393" s="201" t="s">
        <v>275</v>
      </c>
      <c r="H393" s="43">
        <v>28455.258000000002</v>
      </c>
      <c r="I393" s="43">
        <v>21629.1</v>
      </c>
    </row>
    <row r="394" spans="1:9" ht="24">
      <c r="A394" s="4"/>
      <c r="B394" s="8"/>
      <c r="C394" s="5" t="s">
        <v>59</v>
      </c>
      <c r="D394" s="5" t="s">
        <v>19</v>
      </c>
      <c r="E394" s="29" t="s">
        <v>289</v>
      </c>
      <c r="F394" s="4"/>
      <c r="G394" s="201" t="s">
        <v>290</v>
      </c>
      <c r="H394" s="43">
        <f>H395</f>
        <v>560</v>
      </c>
      <c r="I394" s="43">
        <f>I395</f>
        <v>560</v>
      </c>
    </row>
    <row r="395" spans="1:9" ht="23.45" customHeight="1">
      <c r="A395" s="4"/>
      <c r="B395" s="8"/>
      <c r="C395" s="5" t="s">
        <v>59</v>
      </c>
      <c r="D395" s="5" t="s">
        <v>19</v>
      </c>
      <c r="E395" s="29" t="s">
        <v>289</v>
      </c>
      <c r="F395" s="20" t="s">
        <v>45</v>
      </c>
      <c r="G395" s="21" t="s">
        <v>46</v>
      </c>
      <c r="H395" s="43">
        <f>H396</f>
        <v>560</v>
      </c>
      <c r="I395" s="43">
        <f>I396</f>
        <v>560</v>
      </c>
    </row>
    <row r="396" spans="1:9">
      <c r="A396" s="4"/>
      <c r="B396" s="8"/>
      <c r="C396" s="5" t="s">
        <v>59</v>
      </c>
      <c r="D396" s="5" t="s">
        <v>19</v>
      </c>
      <c r="E396" s="29" t="s">
        <v>289</v>
      </c>
      <c r="F396" s="4" t="s">
        <v>47</v>
      </c>
      <c r="G396" s="201" t="s">
        <v>48</v>
      </c>
      <c r="H396" s="43">
        <v>560</v>
      </c>
      <c r="I396" s="44">
        <v>560</v>
      </c>
    </row>
    <row r="397" spans="1:9" ht="24">
      <c r="A397" s="4"/>
      <c r="B397" s="8"/>
      <c r="C397" s="5" t="s">
        <v>59</v>
      </c>
      <c r="D397" s="5" t="s">
        <v>19</v>
      </c>
      <c r="E397" s="29" t="s">
        <v>291</v>
      </c>
      <c r="F397" s="4"/>
      <c r="G397" s="201" t="s">
        <v>292</v>
      </c>
      <c r="H397" s="43">
        <f>H398</f>
        <v>1355.9649999999999</v>
      </c>
      <c r="I397" s="43">
        <f>I398</f>
        <v>1282.444</v>
      </c>
    </row>
    <row r="398" spans="1:9" ht="24" customHeight="1">
      <c r="A398" s="4"/>
      <c r="B398" s="8"/>
      <c r="C398" s="5" t="s">
        <v>59</v>
      </c>
      <c r="D398" s="5" t="s">
        <v>19</v>
      </c>
      <c r="E398" s="29" t="s">
        <v>291</v>
      </c>
      <c r="F398" s="20" t="s">
        <v>45</v>
      </c>
      <c r="G398" s="21" t="s">
        <v>46</v>
      </c>
      <c r="H398" s="43">
        <f>H399</f>
        <v>1355.9649999999999</v>
      </c>
      <c r="I398" s="43">
        <f>I399</f>
        <v>1282.444</v>
      </c>
    </row>
    <row r="399" spans="1:9">
      <c r="A399" s="4"/>
      <c r="B399" s="8"/>
      <c r="C399" s="5" t="s">
        <v>59</v>
      </c>
      <c r="D399" s="5" t="s">
        <v>19</v>
      </c>
      <c r="E399" s="29" t="s">
        <v>291</v>
      </c>
      <c r="F399" s="4" t="s">
        <v>47</v>
      </c>
      <c r="G399" s="201" t="s">
        <v>48</v>
      </c>
      <c r="H399" s="43">
        <v>1355.9649999999999</v>
      </c>
      <c r="I399" s="44">
        <v>1282.444</v>
      </c>
    </row>
    <row r="400" spans="1:9" ht="36">
      <c r="A400" s="4"/>
      <c r="B400" s="8"/>
      <c r="C400" s="5" t="s">
        <v>59</v>
      </c>
      <c r="D400" s="5" t="s">
        <v>19</v>
      </c>
      <c r="E400" s="29" t="s">
        <v>293</v>
      </c>
      <c r="F400" s="4"/>
      <c r="G400" s="201" t="s">
        <v>294</v>
      </c>
      <c r="H400" s="43">
        <f>H401+H404</f>
        <v>8660.9869999999992</v>
      </c>
      <c r="I400" s="43">
        <f>I401+I404</f>
        <v>7598.6330000000007</v>
      </c>
    </row>
    <row r="401" spans="1:11" ht="24.6" customHeight="1">
      <c r="A401" s="4"/>
      <c r="B401" s="8"/>
      <c r="C401" s="5" t="s">
        <v>59</v>
      </c>
      <c r="D401" s="5" t="s">
        <v>19</v>
      </c>
      <c r="E401" s="29" t="s">
        <v>293</v>
      </c>
      <c r="F401" s="20" t="s">
        <v>45</v>
      </c>
      <c r="G401" s="21" t="s">
        <v>46</v>
      </c>
      <c r="H401" s="43">
        <f>H402+H403</f>
        <v>8660.9269999999997</v>
      </c>
      <c r="I401" s="43">
        <f>I402+I403</f>
        <v>7598.5740000000005</v>
      </c>
      <c r="J401" s="43">
        <f t="shared" ref="J401:K401" si="46">J402+J403</f>
        <v>0</v>
      </c>
      <c r="K401" s="43">
        <f t="shared" si="46"/>
        <v>0</v>
      </c>
    </row>
    <row r="402" spans="1:11" ht="33.6" customHeight="1">
      <c r="A402" s="4"/>
      <c r="B402" s="8"/>
      <c r="C402" s="5" t="s">
        <v>59</v>
      </c>
      <c r="D402" s="5" t="s">
        <v>19</v>
      </c>
      <c r="E402" s="29" t="s">
        <v>293</v>
      </c>
      <c r="F402" s="4">
        <v>243</v>
      </c>
      <c r="G402" s="201" t="s">
        <v>286</v>
      </c>
      <c r="H402" s="43">
        <v>7476.4549999999999</v>
      </c>
      <c r="I402" s="44">
        <v>7476.4530000000004</v>
      </c>
    </row>
    <row r="403" spans="1:11">
      <c r="A403" s="4"/>
      <c r="B403" s="8"/>
      <c r="C403" s="5" t="s">
        <v>59</v>
      </c>
      <c r="D403" s="5" t="s">
        <v>19</v>
      </c>
      <c r="E403" s="29" t="s">
        <v>293</v>
      </c>
      <c r="F403" s="4" t="s">
        <v>47</v>
      </c>
      <c r="G403" s="201" t="s">
        <v>48</v>
      </c>
      <c r="H403" s="43">
        <v>1184.472</v>
      </c>
      <c r="I403" s="44">
        <v>122.121</v>
      </c>
    </row>
    <row r="404" spans="1:11">
      <c r="A404" s="4"/>
      <c r="B404" s="8"/>
      <c r="C404" s="5" t="s">
        <v>59</v>
      </c>
      <c r="D404" s="5" t="s">
        <v>19</v>
      </c>
      <c r="E404" s="29" t="s">
        <v>293</v>
      </c>
      <c r="F404" s="20" t="s">
        <v>88</v>
      </c>
      <c r="G404" s="21" t="s">
        <v>74</v>
      </c>
      <c r="H404" s="43">
        <f>H405</f>
        <v>0.06</v>
      </c>
      <c r="I404" s="43">
        <f>I405</f>
        <v>5.8999999999999997E-2</v>
      </c>
    </row>
    <row r="405" spans="1:11">
      <c r="A405" s="4"/>
      <c r="B405" s="8"/>
      <c r="C405" s="5" t="s">
        <v>59</v>
      </c>
      <c r="D405" s="5" t="s">
        <v>19</v>
      </c>
      <c r="E405" s="29" t="s">
        <v>293</v>
      </c>
      <c r="F405" s="4">
        <v>853</v>
      </c>
      <c r="G405" s="201" t="s">
        <v>94</v>
      </c>
      <c r="H405" s="43">
        <v>0.06</v>
      </c>
      <c r="I405" s="44">
        <v>5.8999999999999997E-2</v>
      </c>
    </row>
    <row r="406" spans="1:11" ht="36" customHeight="1">
      <c r="A406" s="4"/>
      <c r="B406" s="8"/>
      <c r="C406" s="5" t="s">
        <v>59</v>
      </c>
      <c r="D406" s="5" t="s">
        <v>19</v>
      </c>
      <c r="E406" s="29" t="s">
        <v>295</v>
      </c>
      <c r="F406" s="4"/>
      <c r="G406" s="201" t="s">
        <v>296</v>
      </c>
      <c r="H406" s="43">
        <f>H407</f>
        <v>13585.812</v>
      </c>
      <c r="I406" s="43">
        <f>I407</f>
        <v>13221.53</v>
      </c>
    </row>
    <row r="407" spans="1:11" ht="25.15" customHeight="1">
      <c r="A407" s="4"/>
      <c r="B407" s="8"/>
      <c r="C407" s="5" t="s">
        <v>59</v>
      </c>
      <c r="D407" s="5" t="s">
        <v>19</v>
      </c>
      <c r="E407" s="29" t="s">
        <v>295</v>
      </c>
      <c r="F407" s="20" t="s">
        <v>45</v>
      </c>
      <c r="G407" s="21" t="s">
        <v>46</v>
      </c>
      <c r="H407" s="43">
        <f>H408</f>
        <v>13585.812</v>
      </c>
      <c r="I407" s="43">
        <f>I408</f>
        <v>13221.53</v>
      </c>
    </row>
    <row r="408" spans="1:11" ht="35.450000000000003" customHeight="1">
      <c r="A408" s="4"/>
      <c r="B408" s="8"/>
      <c r="C408" s="5" t="s">
        <v>59</v>
      </c>
      <c r="D408" s="5" t="s">
        <v>19</v>
      </c>
      <c r="E408" s="29" t="s">
        <v>295</v>
      </c>
      <c r="F408" s="4">
        <v>243</v>
      </c>
      <c r="G408" s="201" t="s">
        <v>286</v>
      </c>
      <c r="H408" s="43">
        <v>13585.812</v>
      </c>
      <c r="I408" s="44">
        <v>13221.53</v>
      </c>
    </row>
    <row r="409" spans="1:11" ht="48">
      <c r="A409" s="4"/>
      <c r="B409" s="8"/>
      <c r="C409" s="5" t="s">
        <v>59</v>
      </c>
      <c r="D409" s="5" t="s">
        <v>19</v>
      </c>
      <c r="E409" s="29" t="s">
        <v>297</v>
      </c>
      <c r="F409" s="4"/>
      <c r="G409" s="201" t="s">
        <v>298</v>
      </c>
      <c r="H409" s="43">
        <f>H410</f>
        <v>30114.68</v>
      </c>
      <c r="I409" s="43">
        <f>I410</f>
        <v>29363.248</v>
      </c>
    </row>
    <row r="410" spans="1:11" ht="23.45" customHeight="1">
      <c r="A410" s="4"/>
      <c r="B410" s="8"/>
      <c r="C410" s="5" t="s">
        <v>59</v>
      </c>
      <c r="D410" s="5" t="s">
        <v>19</v>
      </c>
      <c r="E410" s="29" t="s">
        <v>297</v>
      </c>
      <c r="F410" s="20" t="s">
        <v>45</v>
      </c>
      <c r="G410" s="21" t="s">
        <v>46</v>
      </c>
      <c r="H410" s="43">
        <f>H411</f>
        <v>30114.68</v>
      </c>
      <c r="I410" s="43">
        <f t="shared" ref="I410" si="47">I411</f>
        <v>29363.248</v>
      </c>
    </row>
    <row r="411" spans="1:11" ht="34.9" customHeight="1">
      <c r="A411" s="4"/>
      <c r="B411" s="8"/>
      <c r="C411" s="5" t="s">
        <v>59</v>
      </c>
      <c r="D411" s="5" t="s">
        <v>19</v>
      </c>
      <c r="E411" s="29" t="s">
        <v>297</v>
      </c>
      <c r="F411" s="4">
        <v>243</v>
      </c>
      <c r="G411" s="201" t="s">
        <v>286</v>
      </c>
      <c r="H411" s="43">
        <v>30114.68</v>
      </c>
      <c r="I411" s="44">
        <v>29363.248</v>
      </c>
    </row>
    <row r="412" spans="1:11" ht="24">
      <c r="A412" s="4"/>
      <c r="B412" s="8"/>
      <c r="C412" s="5" t="s">
        <v>59</v>
      </c>
      <c r="D412" s="5" t="s">
        <v>19</v>
      </c>
      <c r="E412" s="29" t="s">
        <v>299</v>
      </c>
      <c r="F412" s="4"/>
      <c r="G412" s="201" t="s">
        <v>188</v>
      </c>
      <c r="H412" s="43">
        <f>H413</f>
        <v>72104.388999999996</v>
      </c>
      <c r="I412" s="43">
        <f>I413</f>
        <v>71410.104999999996</v>
      </c>
    </row>
    <row r="413" spans="1:11" ht="24" customHeight="1">
      <c r="A413" s="4"/>
      <c r="B413" s="8"/>
      <c r="C413" s="5" t="s">
        <v>59</v>
      </c>
      <c r="D413" s="5" t="s">
        <v>19</v>
      </c>
      <c r="E413" s="29" t="s">
        <v>299</v>
      </c>
      <c r="F413" s="20" t="s">
        <v>45</v>
      </c>
      <c r="G413" s="21" t="s">
        <v>46</v>
      </c>
      <c r="H413" s="43">
        <f>H414</f>
        <v>72104.388999999996</v>
      </c>
      <c r="I413" s="43">
        <f t="shared" ref="I413" si="48">I414</f>
        <v>71410.104999999996</v>
      </c>
    </row>
    <row r="414" spans="1:11">
      <c r="A414" s="4"/>
      <c r="B414" s="8"/>
      <c r="C414" s="5" t="s">
        <v>59</v>
      </c>
      <c r="D414" s="5" t="s">
        <v>19</v>
      </c>
      <c r="E414" s="29" t="s">
        <v>299</v>
      </c>
      <c r="F414" s="4" t="s">
        <v>47</v>
      </c>
      <c r="G414" s="201" t="s">
        <v>48</v>
      </c>
      <c r="H414" s="43">
        <v>72104.388999999996</v>
      </c>
      <c r="I414" s="44">
        <v>71410.104999999996</v>
      </c>
    </row>
    <row r="415" spans="1:11" ht="72">
      <c r="A415" s="4"/>
      <c r="B415" s="186"/>
      <c r="C415" s="5" t="s">
        <v>59</v>
      </c>
      <c r="D415" s="5" t="s">
        <v>19</v>
      </c>
      <c r="E415" s="35" t="s">
        <v>300</v>
      </c>
      <c r="F415" s="4"/>
      <c r="G415" s="45" t="s">
        <v>301</v>
      </c>
      <c r="H415" s="42">
        <f t="shared" ref="H415:I416" si="49">H416</f>
        <v>45357.26</v>
      </c>
      <c r="I415" s="42">
        <f t="shared" si="49"/>
        <v>45019.33</v>
      </c>
    </row>
    <row r="416" spans="1:11">
      <c r="A416" s="4"/>
      <c r="B416" s="186"/>
      <c r="C416" s="5" t="s">
        <v>59</v>
      </c>
      <c r="D416" s="5" t="s">
        <v>19</v>
      </c>
      <c r="E416" s="35" t="s">
        <v>300</v>
      </c>
      <c r="F416" s="4" t="s">
        <v>88</v>
      </c>
      <c r="G416" s="201" t="s">
        <v>74</v>
      </c>
      <c r="H416" s="42">
        <f t="shared" si="49"/>
        <v>45357.26</v>
      </c>
      <c r="I416" s="18">
        <f t="shared" si="49"/>
        <v>45019.33</v>
      </c>
    </row>
    <row r="417" spans="1:11" ht="58.15" customHeight="1">
      <c r="A417" s="4"/>
      <c r="B417" s="186"/>
      <c r="C417" s="5" t="s">
        <v>59</v>
      </c>
      <c r="D417" s="5" t="s">
        <v>19</v>
      </c>
      <c r="E417" s="35" t="s">
        <v>300</v>
      </c>
      <c r="F417" s="4">
        <v>813</v>
      </c>
      <c r="G417" s="201" t="s">
        <v>231</v>
      </c>
      <c r="H417" s="42">
        <v>45357.26</v>
      </c>
      <c r="I417" s="18">
        <v>45019.33</v>
      </c>
    </row>
    <row r="418" spans="1:11" ht="24">
      <c r="A418" s="4"/>
      <c r="B418" s="186"/>
      <c r="C418" s="5" t="s">
        <v>59</v>
      </c>
      <c r="D418" s="5" t="s">
        <v>19</v>
      </c>
      <c r="E418" s="35" t="s">
        <v>302</v>
      </c>
      <c r="F418" s="4"/>
      <c r="G418" s="201" t="s">
        <v>303</v>
      </c>
      <c r="H418" s="42">
        <f>H419</f>
        <v>6543.1260000000002</v>
      </c>
      <c r="I418" s="42">
        <f>I419</f>
        <v>6523.1850000000004</v>
      </c>
    </row>
    <row r="419" spans="1:11" ht="23.45" customHeight="1">
      <c r="A419" s="4"/>
      <c r="B419" s="186"/>
      <c r="C419" s="5" t="s">
        <v>59</v>
      </c>
      <c r="D419" s="5" t="s">
        <v>19</v>
      </c>
      <c r="E419" s="35" t="s">
        <v>302</v>
      </c>
      <c r="F419" s="20" t="s">
        <v>45</v>
      </c>
      <c r="G419" s="21" t="s">
        <v>46</v>
      </c>
      <c r="H419" s="43">
        <f>H420</f>
        <v>6543.1260000000002</v>
      </c>
      <c r="I419" s="43">
        <f t="shared" ref="I419" si="50">I420</f>
        <v>6523.1850000000004</v>
      </c>
    </row>
    <row r="420" spans="1:11">
      <c r="A420" s="4"/>
      <c r="B420" s="186"/>
      <c r="C420" s="5" t="s">
        <v>59</v>
      </c>
      <c r="D420" s="5" t="s">
        <v>19</v>
      </c>
      <c r="E420" s="35" t="s">
        <v>302</v>
      </c>
      <c r="F420" s="4" t="s">
        <v>47</v>
      </c>
      <c r="G420" s="201" t="s">
        <v>48</v>
      </c>
      <c r="H420" s="43">
        <v>6543.1260000000002</v>
      </c>
      <c r="I420" s="44">
        <v>6523.1850000000004</v>
      </c>
    </row>
    <row r="421" spans="1:11" ht="49.15" customHeight="1">
      <c r="A421" s="4"/>
      <c r="B421" s="186"/>
      <c r="C421" s="5" t="s">
        <v>59</v>
      </c>
      <c r="D421" s="5" t="s">
        <v>19</v>
      </c>
      <c r="E421" s="35" t="s">
        <v>304</v>
      </c>
      <c r="F421" s="4"/>
      <c r="G421" s="201" t="s">
        <v>305</v>
      </c>
      <c r="H421" s="42">
        <f>H422</f>
        <v>44490.86</v>
      </c>
      <c r="I421" s="42">
        <f>I422</f>
        <v>44490.86</v>
      </c>
      <c r="J421" s="42">
        <f t="shared" ref="J421:K422" si="51">J422</f>
        <v>0</v>
      </c>
      <c r="K421" s="42">
        <f t="shared" si="51"/>
        <v>0</v>
      </c>
    </row>
    <row r="422" spans="1:11" ht="12.6" customHeight="1">
      <c r="A422" s="4"/>
      <c r="B422" s="186"/>
      <c r="C422" s="5" t="s">
        <v>59</v>
      </c>
      <c r="D422" s="5" t="s">
        <v>19</v>
      </c>
      <c r="E422" s="35" t="s">
        <v>304</v>
      </c>
      <c r="F422" s="4" t="s">
        <v>88</v>
      </c>
      <c r="G422" s="201" t="s">
        <v>74</v>
      </c>
      <c r="H422" s="42">
        <f>H423</f>
        <v>44490.86</v>
      </c>
      <c r="I422" s="42">
        <f t="shared" ref="I422" si="52">I423</f>
        <v>44490.86</v>
      </c>
      <c r="J422" s="42">
        <f t="shared" si="51"/>
        <v>0</v>
      </c>
      <c r="K422" s="42">
        <f t="shared" si="51"/>
        <v>0</v>
      </c>
    </row>
    <row r="423" spans="1:11" ht="55.9" customHeight="1">
      <c r="A423" s="4"/>
      <c r="B423" s="186"/>
      <c r="C423" s="5" t="s">
        <v>59</v>
      </c>
      <c r="D423" s="5" t="s">
        <v>19</v>
      </c>
      <c r="E423" s="35" t="s">
        <v>304</v>
      </c>
      <c r="F423" s="4">
        <v>813</v>
      </c>
      <c r="G423" s="201" t="s">
        <v>231</v>
      </c>
      <c r="H423" s="42">
        <v>44490.86</v>
      </c>
      <c r="I423" s="18">
        <v>44490.86</v>
      </c>
    </row>
    <row r="424" spans="1:11" ht="36" customHeight="1">
      <c r="A424" s="4"/>
      <c r="B424" s="186"/>
      <c r="C424" s="5" t="s">
        <v>59</v>
      </c>
      <c r="D424" s="5" t="s">
        <v>19</v>
      </c>
      <c r="E424" s="35" t="s">
        <v>306</v>
      </c>
      <c r="F424" s="4"/>
      <c r="G424" s="201" t="s">
        <v>307</v>
      </c>
      <c r="H424" s="42">
        <f>H425</f>
        <v>468.71</v>
      </c>
      <c r="I424" s="42">
        <f>I425</f>
        <v>468.71</v>
      </c>
    </row>
    <row r="425" spans="1:11">
      <c r="A425" s="4"/>
      <c r="B425" s="186"/>
      <c r="C425" s="5" t="s">
        <v>59</v>
      </c>
      <c r="D425" s="5" t="s">
        <v>19</v>
      </c>
      <c r="E425" s="35" t="s">
        <v>306</v>
      </c>
      <c r="F425" s="4" t="s">
        <v>88</v>
      </c>
      <c r="G425" s="201" t="s">
        <v>74</v>
      </c>
      <c r="H425" s="42">
        <f>H426</f>
        <v>468.71</v>
      </c>
      <c r="I425" s="42">
        <f>I426</f>
        <v>468.71</v>
      </c>
    </row>
    <row r="426" spans="1:11" ht="57" customHeight="1">
      <c r="A426" s="4"/>
      <c r="B426" s="186"/>
      <c r="C426" s="5" t="s">
        <v>59</v>
      </c>
      <c r="D426" s="5" t="s">
        <v>19</v>
      </c>
      <c r="E426" s="35" t="s">
        <v>306</v>
      </c>
      <c r="F426" s="4">
        <v>813</v>
      </c>
      <c r="G426" s="201" t="s">
        <v>231</v>
      </c>
      <c r="H426" s="42">
        <v>468.71</v>
      </c>
      <c r="I426" s="18">
        <v>468.71</v>
      </c>
    </row>
    <row r="427" spans="1:11" ht="60">
      <c r="A427" s="4"/>
      <c r="B427" s="186"/>
      <c r="C427" s="5" t="s">
        <v>59</v>
      </c>
      <c r="D427" s="5" t="s">
        <v>19</v>
      </c>
      <c r="E427" s="35" t="s">
        <v>308</v>
      </c>
      <c r="F427" s="4"/>
      <c r="G427" s="201" t="s">
        <v>309</v>
      </c>
      <c r="H427" s="42">
        <f>H428</f>
        <v>9100</v>
      </c>
      <c r="I427" s="42">
        <f>I428</f>
        <v>9055.7360000000008</v>
      </c>
    </row>
    <row r="428" spans="1:11">
      <c r="A428" s="4"/>
      <c r="B428" s="186"/>
      <c r="C428" s="5" t="s">
        <v>59</v>
      </c>
      <c r="D428" s="5" t="s">
        <v>19</v>
      </c>
      <c r="E428" s="35" t="s">
        <v>308</v>
      </c>
      <c r="F428" s="4" t="s">
        <v>88</v>
      </c>
      <c r="G428" s="201" t="s">
        <v>74</v>
      </c>
      <c r="H428" s="42">
        <f>H429</f>
        <v>9100</v>
      </c>
      <c r="I428" s="42">
        <f>I429</f>
        <v>9055.7360000000008</v>
      </c>
    </row>
    <row r="429" spans="1:11" ht="57.6" customHeight="1">
      <c r="A429" s="4"/>
      <c r="B429" s="186"/>
      <c r="C429" s="5" t="s">
        <v>59</v>
      </c>
      <c r="D429" s="5" t="s">
        <v>19</v>
      </c>
      <c r="E429" s="35" t="s">
        <v>308</v>
      </c>
      <c r="F429" s="4">
        <v>813</v>
      </c>
      <c r="G429" s="201" t="s">
        <v>231</v>
      </c>
      <c r="H429" s="42">
        <v>9100</v>
      </c>
      <c r="I429" s="18">
        <v>9055.7360000000008</v>
      </c>
    </row>
    <row r="430" spans="1:11" ht="48">
      <c r="A430" s="4"/>
      <c r="B430" s="186"/>
      <c r="C430" s="5" t="s">
        <v>59</v>
      </c>
      <c r="D430" s="5" t="s">
        <v>19</v>
      </c>
      <c r="E430" s="35" t="s">
        <v>310</v>
      </c>
      <c r="F430" s="4"/>
      <c r="G430" s="201" t="s">
        <v>311</v>
      </c>
      <c r="H430" s="42">
        <f>H431</f>
        <v>3623.7809999999999</v>
      </c>
      <c r="I430" s="42">
        <f>I431</f>
        <v>3623.7809999999999</v>
      </c>
    </row>
    <row r="431" spans="1:11">
      <c r="A431" s="4"/>
      <c r="B431" s="186"/>
      <c r="C431" s="5" t="s">
        <v>59</v>
      </c>
      <c r="D431" s="5" t="s">
        <v>19</v>
      </c>
      <c r="E431" s="35" t="s">
        <v>310</v>
      </c>
      <c r="F431" s="4" t="s">
        <v>88</v>
      </c>
      <c r="G431" s="201" t="s">
        <v>74</v>
      </c>
      <c r="H431" s="42">
        <f>H432</f>
        <v>3623.7809999999999</v>
      </c>
      <c r="I431" s="42">
        <f>I432</f>
        <v>3623.7809999999999</v>
      </c>
    </row>
    <row r="432" spans="1:11" ht="58.15" customHeight="1">
      <c r="A432" s="4"/>
      <c r="B432" s="186"/>
      <c r="C432" s="5" t="s">
        <v>59</v>
      </c>
      <c r="D432" s="5" t="s">
        <v>19</v>
      </c>
      <c r="E432" s="35" t="s">
        <v>310</v>
      </c>
      <c r="F432" s="4">
        <v>813</v>
      </c>
      <c r="G432" s="201" t="s">
        <v>231</v>
      </c>
      <c r="H432" s="42">
        <v>3623.7809999999999</v>
      </c>
      <c r="I432" s="18">
        <v>3623.7809999999999</v>
      </c>
    </row>
    <row r="433" spans="1:11" ht="72">
      <c r="A433" s="4"/>
      <c r="B433" s="186"/>
      <c r="C433" s="5" t="s">
        <v>59</v>
      </c>
      <c r="D433" s="5" t="s">
        <v>19</v>
      </c>
      <c r="E433" s="35" t="s">
        <v>799</v>
      </c>
      <c r="F433" s="4"/>
      <c r="G433" s="201" t="s">
        <v>803</v>
      </c>
      <c r="H433" s="42">
        <f>H434</f>
        <v>6666.549</v>
      </c>
      <c r="I433" s="42">
        <f>I434</f>
        <v>6598.4110000000001</v>
      </c>
    </row>
    <row r="434" spans="1:11">
      <c r="A434" s="4"/>
      <c r="B434" s="186"/>
      <c r="C434" s="5" t="s">
        <v>59</v>
      </c>
      <c r="D434" s="5" t="s">
        <v>19</v>
      </c>
      <c r="E434" s="35" t="s">
        <v>799</v>
      </c>
      <c r="F434" s="4" t="s">
        <v>88</v>
      </c>
      <c r="G434" s="201" t="s">
        <v>74</v>
      </c>
      <c r="H434" s="42">
        <f>H435</f>
        <v>6666.549</v>
      </c>
      <c r="I434" s="42">
        <f>I435</f>
        <v>6598.4110000000001</v>
      </c>
    </row>
    <row r="435" spans="1:11" ht="58.15" customHeight="1">
      <c r="A435" s="4"/>
      <c r="B435" s="186"/>
      <c r="C435" s="5" t="s">
        <v>59</v>
      </c>
      <c r="D435" s="5" t="s">
        <v>19</v>
      </c>
      <c r="E435" s="35" t="s">
        <v>799</v>
      </c>
      <c r="F435" s="4">
        <v>813</v>
      </c>
      <c r="G435" s="201" t="s">
        <v>231</v>
      </c>
      <c r="H435" s="42">
        <v>6666.549</v>
      </c>
      <c r="I435" s="18">
        <v>6598.4110000000001</v>
      </c>
    </row>
    <row r="436" spans="1:11" ht="47.45" customHeight="1">
      <c r="A436" s="4"/>
      <c r="B436" s="186"/>
      <c r="C436" s="5" t="s">
        <v>59</v>
      </c>
      <c r="D436" s="5" t="s">
        <v>19</v>
      </c>
      <c r="E436" s="35" t="s">
        <v>784</v>
      </c>
      <c r="F436" s="4"/>
      <c r="G436" s="201" t="s">
        <v>802</v>
      </c>
      <c r="H436" s="42">
        <f>H437</f>
        <v>5358.4170000000004</v>
      </c>
      <c r="I436" s="42">
        <f>I437</f>
        <v>5358.4170000000004</v>
      </c>
    </row>
    <row r="437" spans="1:11">
      <c r="A437" s="4"/>
      <c r="B437" s="186"/>
      <c r="C437" s="5" t="s">
        <v>59</v>
      </c>
      <c r="D437" s="5" t="s">
        <v>19</v>
      </c>
      <c r="E437" s="35" t="s">
        <v>784</v>
      </c>
      <c r="F437" s="4" t="s">
        <v>88</v>
      </c>
      <c r="G437" s="201" t="s">
        <v>74</v>
      </c>
      <c r="H437" s="42">
        <f>H438</f>
        <v>5358.4170000000004</v>
      </c>
      <c r="I437" s="42">
        <f>I438</f>
        <v>5358.4170000000004</v>
      </c>
    </row>
    <row r="438" spans="1:11" ht="58.15" customHeight="1">
      <c r="A438" s="4"/>
      <c r="B438" s="186"/>
      <c r="C438" s="5" t="s">
        <v>59</v>
      </c>
      <c r="D438" s="5" t="s">
        <v>19</v>
      </c>
      <c r="E438" s="35" t="s">
        <v>784</v>
      </c>
      <c r="F438" s="4">
        <v>813</v>
      </c>
      <c r="G438" s="201" t="s">
        <v>231</v>
      </c>
      <c r="H438" s="42">
        <v>5358.4170000000004</v>
      </c>
      <c r="I438" s="18">
        <v>5358.4170000000004</v>
      </c>
    </row>
    <row r="439" spans="1:11" ht="24">
      <c r="A439" s="4"/>
      <c r="B439" s="8"/>
      <c r="C439" s="5" t="s">
        <v>59</v>
      </c>
      <c r="D439" s="5" t="s">
        <v>19</v>
      </c>
      <c r="E439" s="5" t="s">
        <v>35</v>
      </c>
      <c r="F439" s="5"/>
      <c r="G439" s="201" t="s">
        <v>36</v>
      </c>
      <c r="H439" s="43">
        <f t="shared" ref="H439:I442" si="53">H440</f>
        <v>349.815</v>
      </c>
      <c r="I439" s="43">
        <f t="shared" si="53"/>
        <v>349.815</v>
      </c>
    </row>
    <row r="440" spans="1:11" ht="13.15" customHeight="1">
      <c r="A440" s="4"/>
      <c r="B440" s="8"/>
      <c r="C440" s="5" t="s">
        <v>59</v>
      </c>
      <c r="D440" s="5" t="s">
        <v>19</v>
      </c>
      <c r="E440" s="5" t="s">
        <v>70</v>
      </c>
      <c r="F440" s="5"/>
      <c r="G440" s="201" t="s">
        <v>71</v>
      </c>
      <c r="H440" s="43">
        <f t="shared" si="53"/>
        <v>349.815</v>
      </c>
      <c r="I440" s="43">
        <f t="shared" si="53"/>
        <v>349.815</v>
      </c>
    </row>
    <row r="441" spans="1:11" ht="24">
      <c r="A441" s="4"/>
      <c r="B441" s="8"/>
      <c r="C441" s="5" t="s">
        <v>59</v>
      </c>
      <c r="D441" s="5" t="s">
        <v>19</v>
      </c>
      <c r="E441" s="5" t="s">
        <v>72</v>
      </c>
      <c r="F441" s="4"/>
      <c r="G441" s="201" t="s">
        <v>73</v>
      </c>
      <c r="H441" s="43">
        <f t="shared" si="53"/>
        <v>349.815</v>
      </c>
      <c r="I441" s="43">
        <f t="shared" si="53"/>
        <v>349.815</v>
      </c>
    </row>
    <row r="442" spans="1:11" ht="22.9" customHeight="1">
      <c r="A442" s="4"/>
      <c r="B442" s="8"/>
      <c r="C442" s="5" t="s">
        <v>59</v>
      </c>
      <c r="D442" s="5" t="s">
        <v>19</v>
      </c>
      <c r="E442" s="5" t="s">
        <v>72</v>
      </c>
      <c r="F442" s="20" t="s">
        <v>45</v>
      </c>
      <c r="G442" s="21" t="s">
        <v>46</v>
      </c>
      <c r="H442" s="43">
        <f t="shared" si="53"/>
        <v>349.815</v>
      </c>
      <c r="I442" s="43">
        <f t="shared" si="53"/>
        <v>349.815</v>
      </c>
    </row>
    <row r="443" spans="1:11">
      <c r="A443" s="4"/>
      <c r="B443" s="8"/>
      <c r="C443" s="5" t="s">
        <v>59</v>
      </c>
      <c r="D443" s="5" t="s">
        <v>19</v>
      </c>
      <c r="E443" s="5" t="s">
        <v>72</v>
      </c>
      <c r="F443" s="4" t="s">
        <v>47</v>
      </c>
      <c r="G443" s="201" t="s">
        <v>48</v>
      </c>
      <c r="H443" s="43">
        <v>349.815</v>
      </c>
      <c r="I443" s="44">
        <v>349.815</v>
      </c>
    </row>
    <row r="444" spans="1:11">
      <c r="A444" s="4"/>
      <c r="B444" s="8"/>
      <c r="C444" s="11" t="s">
        <v>59</v>
      </c>
      <c r="D444" s="11" t="s">
        <v>41</v>
      </c>
      <c r="E444" s="41"/>
      <c r="F444" s="24"/>
      <c r="G444" s="13" t="s">
        <v>312</v>
      </c>
      <c r="H444" s="14">
        <f>H463+H451+H445+H609</f>
        <v>204033.598</v>
      </c>
      <c r="I444" s="14">
        <f>I463+I451+I445+I609</f>
        <v>196988.533</v>
      </c>
      <c r="J444" s="2">
        <v>261260.34</v>
      </c>
      <c r="K444" s="180">
        <f>J444-H444</f>
        <v>57226.741999999998</v>
      </c>
    </row>
    <row r="445" spans="1:11" ht="48">
      <c r="A445" s="4"/>
      <c r="B445" s="8"/>
      <c r="C445" s="12" t="s">
        <v>59</v>
      </c>
      <c r="D445" s="12" t="s">
        <v>41</v>
      </c>
      <c r="E445" s="12" t="s">
        <v>465</v>
      </c>
      <c r="F445" s="15"/>
      <c r="G445" s="16" t="s">
        <v>466</v>
      </c>
      <c r="H445" s="17">
        <f t="shared" ref="H445:I449" si="54">H446</f>
        <v>57.371000000000002</v>
      </c>
      <c r="I445" s="17">
        <f t="shared" si="54"/>
        <v>56.302</v>
      </c>
      <c r="K445" s="180"/>
    </row>
    <row r="446" spans="1:11" ht="60">
      <c r="A446" s="4"/>
      <c r="B446" s="8"/>
      <c r="C446" s="12" t="s">
        <v>59</v>
      </c>
      <c r="D446" s="12" t="s">
        <v>41</v>
      </c>
      <c r="E446" s="5" t="s">
        <v>467</v>
      </c>
      <c r="F446" s="4"/>
      <c r="G446" s="201" t="s">
        <v>468</v>
      </c>
      <c r="H446" s="18">
        <f t="shared" si="54"/>
        <v>57.371000000000002</v>
      </c>
      <c r="I446" s="18">
        <f t="shared" si="54"/>
        <v>56.302</v>
      </c>
      <c r="K446" s="180"/>
    </row>
    <row r="447" spans="1:11" ht="22.9" customHeight="1">
      <c r="A447" s="4"/>
      <c r="B447" s="8"/>
      <c r="C447" s="12" t="s">
        <v>59</v>
      </c>
      <c r="D447" s="12" t="s">
        <v>41</v>
      </c>
      <c r="E447" s="5" t="s">
        <v>469</v>
      </c>
      <c r="F447" s="4"/>
      <c r="G447" s="201" t="s">
        <v>470</v>
      </c>
      <c r="H447" s="18">
        <f t="shared" si="54"/>
        <v>57.371000000000002</v>
      </c>
      <c r="I447" s="18">
        <f t="shared" si="54"/>
        <v>56.302</v>
      </c>
      <c r="K447" s="180"/>
    </row>
    <row r="448" spans="1:11" ht="33.6" customHeight="1">
      <c r="A448" s="4"/>
      <c r="B448" s="8"/>
      <c r="C448" s="5" t="s">
        <v>59</v>
      </c>
      <c r="D448" s="5" t="s">
        <v>41</v>
      </c>
      <c r="E448" s="35" t="s">
        <v>788</v>
      </c>
      <c r="F448" s="24"/>
      <c r="G448" s="201" t="s">
        <v>787</v>
      </c>
      <c r="H448" s="18">
        <f t="shared" si="54"/>
        <v>57.371000000000002</v>
      </c>
      <c r="I448" s="18">
        <f t="shared" si="54"/>
        <v>56.302</v>
      </c>
      <c r="K448" s="180"/>
    </row>
    <row r="449" spans="1:11" ht="24" customHeight="1">
      <c r="A449" s="4"/>
      <c r="B449" s="8"/>
      <c r="C449" s="5" t="s">
        <v>59</v>
      </c>
      <c r="D449" s="5" t="s">
        <v>41</v>
      </c>
      <c r="E449" s="35" t="s">
        <v>788</v>
      </c>
      <c r="F449" s="20" t="s">
        <v>45</v>
      </c>
      <c r="G449" s="21" t="s">
        <v>46</v>
      </c>
      <c r="H449" s="43">
        <f t="shared" si="54"/>
        <v>57.371000000000002</v>
      </c>
      <c r="I449" s="43">
        <f t="shared" si="54"/>
        <v>56.302</v>
      </c>
      <c r="K449" s="180"/>
    </row>
    <row r="450" spans="1:11">
      <c r="A450" s="4"/>
      <c r="B450" s="8"/>
      <c r="C450" s="5" t="s">
        <v>59</v>
      </c>
      <c r="D450" s="5" t="s">
        <v>41</v>
      </c>
      <c r="E450" s="35" t="s">
        <v>788</v>
      </c>
      <c r="F450" s="4" t="s">
        <v>47</v>
      </c>
      <c r="G450" s="201" t="s">
        <v>48</v>
      </c>
      <c r="H450" s="43">
        <v>57.371000000000002</v>
      </c>
      <c r="I450" s="44">
        <v>56.302</v>
      </c>
      <c r="K450" s="180"/>
    </row>
    <row r="451" spans="1:11" ht="36">
      <c r="A451" s="4"/>
      <c r="B451" s="8"/>
      <c r="C451" s="12" t="s">
        <v>59</v>
      </c>
      <c r="D451" s="12" t="s">
        <v>41</v>
      </c>
      <c r="E451" s="12" t="s">
        <v>313</v>
      </c>
      <c r="F451" s="12"/>
      <c r="G451" s="16" t="s">
        <v>314</v>
      </c>
      <c r="H451" s="17">
        <f t="shared" ref="H451:I452" si="55">H452</f>
        <v>4777.6890000000003</v>
      </c>
      <c r="I451" s="17">
        <f t="shared" si="55"/>
        <v>4758.3230000000003</v>
      </c>
    </row>
    <row r="452" spans="1:11" ht="36">
      <c r="A452" s="4"/>
      <c r="B452" s="8"/>
      <c r="C452" s="5" t="s">
        <v>59</v>
      </c>
      <c r="D452" s="5" t="s">
        <v>41</v>
      </c>
      <c r="E452" s="5" t="s">
        <v>315</v>
      </c>
      <c r="F452" s="5"/>
      <c r="G452" s="201" t="s">
        <v>316</v>
      </c>
      <c r="H452" s="18">
        <f t="shared" si="55"/>
        <v>4777.6890000000003</v>
      </c>
      <c r="I452" s="18">
        <f t="shared" si="55"/>
        <v>4758.3230000000003</v>
      </c>
    </row>
    <row r="453" spans="1:11" ht="81" customHeight="1">
      <c r="A453" s="4"/>
      <c r="B453" s="8"/>
      <c r="C453" s="5" t="s">
        <v>59</v>
      </c>
      <c r="D453" s="5" t="s">
        <v>41</v>
      </c>
      <c r="E453" s="5" t="s">
        <v>317</v>
      </c>
      <c r="F453" s="5"/>
      <c r="G453" s="201" t="s">
        <v>318</v>
      </c>
      <c r="H453" s="18">
        <f>H454+H457+H460</f>
        <v>4777.6890000000003</v>
      </c>
      <c r="I453" s="18">
        <f>I454+I457+I460</f>
        <v>4758.3230000000003</v>
      </c>
    </row>
    <row r="454" spans="1:11" ht="24">
      <c r="A454" s="4"/>
      <c r="B454" s="8"/>
      <c r="C454" s="5" t="s">
        <v>59</v>
      </c>
      <c r="D454" s="5" t="s">
        <v>41</v>
      </c>
      <c r="E454" s="5" t="s">
        <v>319</v>
      </c>
      <c r="F454" s="5"/>
      <c r="G454" s="201" t="s">
        <v>320</v>
      </c>
      <c r="H454" s="18">
        <f t="shared" ref="H454:I455" si="56">H455</f>
        <v>377.38299999999998</v>
      </c>
      <c r="I454" s="18">
        <f t="shared" si="56"/>
        <v>377.38200000000001</v>
      </c>
    </row>
    <row r="455" spans="1:11" ht="24" customHeight="1">
      <c r="A455" s="4"/>
      <c r="B455" s="8"/>
      <c r="C455" s="5" t="s">
        <v>59</v>
      </c>
      <c r="D455" s="5" t="s">
        <v>41</v>
      </c>
      <c r="E455" s="5" t="s">
        <v>319</v>
      </c>
      <c r="F455" s="20" t="s">
        <v>45</v>
      </c>
      <c r="G455" s="21" t="s">
        <v>46</v>
      </c>
      <c r="H455" s="18">
        <f t="shared" si="56"/>
        <v>377.38299999999998</v>
      </c>
      <c r="I455" s="18">
        <f t="shared" si="56"/>
        <v>377.38200000000001</v>
      </c>
    </row>
    <row r="456" spans="1:11">
      <c r="A456" s="4"/>
      <c r="B456" s="8"/>
      <c r="C456" s="5" t="s">
        <v>59</v>
      </c>
      <c r="D456" s="5" t="s">
        <v>41</v>
      </c>
      <c r="E456" s="5" t="s">
        <v>319</v>
      </c>
      <c r="F456" s="4" t="s">
        <v>47</v>
      </c>
      <c r="G456" s="201" t="s">
        <v>48</v>
      </c>
      <c r="H456" s="18">
        <v>377.38299999999998</v>
      </c>
      <c r="I456" s="18">
        <v>377.38200000000001</v>
      </c>
    </row>
    <row r="457" spans="1:11" ht="48">
      <c r="A457" s="4"/>
      <c r="B457" s="4"/>
      <c r="C457" s="5" t="s">
        <v>59</v>
      </c>
      <c r="D457" s="5" t="s">
        <v>41</v>
      </c>
      <c r="E457" s="35" t="s">
        <v>321</v>
      </c>
      <c r="F457" s="4"/>
      <c r="G457" s="201" t="s">
        <v>322</v>
      </c>
      <c r="H457" s="18">
        <f t="shared" ref="H457:I458" si="57">H458</f>
        <v>895.553</v>
      </c>
      <c r="I457" s="18">
        <f t="shared" si="57"/>
        <v>876.18799999999999</v>
      </c>
    </row>
    <row r="458" spans="1:11" ht="24" customHeight="1">
      <c r="A458" s="4"/>
      <c r="B458" s="8"/>
      <c r="C458" s="5" t="s">
        <v>59</v>
      </c>
      <c r="D458" s="5" t="s">
        <v>41</v>
      </c>
      <c r="E458" s="35" t="s">
        <v>321</v>
      </c>
      <c r="F458" s="20" t="s">
        <v>45</v>
      </c>
      <c r="G458" s="21" t="s">
        <v>46</v>
      </c>
      <c r="H458" s="18">
        <f t="shared" si="57"/>
        <v>895.553</v>
      </c>
      <c r="I458" s="18">
        <f t="shared" si="57"/>
        <v>876.18799999999999</v>
      </c>
    </row>
    <row r="459" spans="1:11">
      <c r="A459" s="4"/>
      <c r="B459" s="8"/>
      <c r="C459" s="5" t="s">
        <v>59</v>
      </c>
      <c r="D459" s="5" t="s">
        <v>41</v>
      </c>
      <c r="E459" s="35" t="s">
        <v>321</v>
      </c>
      <c r="F459" s="4" t="s">
        <v>47</v>
      </c>
      <c r="G459" s="201" t="s">
        <v>48</v>
      </c>
      <c r="H459" s="18">
        <v>895.553</v>
      </c>
      <c r="I459" s="18">
        <v>876.18799999999999</v>
      </c>
    </row>
    <row r="460" spans="1:11" ht="24">
      <c r="A460" s="4"/>
      <c r="B460" s="8"/>
      <c r="C460" s="5" t="s">
        <v>59</v>
      </c>
      <c r="D460" s="5" t="s">
        <v>41</v>
      </c>
      <c r="E460" s="35" t="s">
        <v>801</v>
      </c>
      <c r="F460" s="4"/>
      <c r="G460" s="201" t="s">
        <v>800</v>
      </c>
      <c r="H460" s="18">
        <f>H461</f>
        <v>3504.7530000000002</v>
      </c>
      <c r="I460" s="18">
        <f>I461</f>
        <v>3504.7530000000002</v>
      </c>
    </row>
    <row r="461" spans="1:11" ht="22.15" customHeight="1">
      <c r="A461" s="4"/>
      <c r="B461" s="8"/>
      <c r="C461" s="5" t="s">
        <v>59</v>
      </c>
      <c r="D461" s="5" t="s">
        <v>41</v>
      </c>
      <c r="E461" s="35" t="s">
        <v>801</v>
      </c>
      <c r="F461" s="20" t="s">
        <v>45</v>
      </c>
      <c r="G461" s="21" t="s">
        <v>46</v>
      </c>
      <c r="H461" s="18">
        <f t="shared" ref="H461:I461" si="58">H462</f>
        <v>3504.7530000000002</v>
      </c>
      <c r="I461" s="18">
        <f t="shared" si="58"/>
        <v>3504.7530000000002</v>
      </c>
    </row>
    <row r="462" spans="1:11">
      <c r="A462" s="4"/>
      <c r="B462" s="8"/>
      <c r="C462" s="5" t="s">
        <v>59</v>
      </c>
      <c r="D462" s="5" t="s">
        <v>41</v>
      </c>
      <c r="E462" s="35" t="s">
        <v>801</v>
      </c>
      <c r="F462" s="4" t="s">
        <v>47</v>
      </c>
      <c r="G462" s="201" t="s">
        <v>48</v>
      </c>
      <c r="H462" s="18">
        <v>3504.7530000000002</v>
      </c>
      <c r="I462" s="18">
        <v>3504.7530000000002</v>
      </c>
    </row>
    <row r="463" spans="1:11" ht="36">
      <c r="A463" s="4"/>
      <c r="B463" s="8"/>
      <c r="C463" s="12" t="s">
        <v>59</v>
      </c>
      <c r="D463" s="12" t="s">
        <v>41</v>
      </c>
      <c r="E463" s="33" t="s">
        <v>114</v>
      </c>
      <c r="F463" s="15"/>
      <c r="G463" s="16" t="s">
        <v>115</v>
      </c>
      <c r="H463" s="17">
        <f>H464+H564+H588</f>
        <v>199174.53799999997</v>
      </c>
      <c r="I463" s="17">
        <f>I464+I564+I588</f>
        <v>192149.908</v>
      </c>
    </row>
    <row r="464" spans="1:11" ht="36" customHeight="1">
      <c r="A464" s="4"/>
      <c r="B464" s="8"/>
      <c r="C464" s="5" t="s">
        <v>59</v>
      </c>
      <c r="D464" s="5" t="s">
        <v>41</v>
      </c>
      <c r="E464" s="29" t="s">
        <v>323</v>
      </c>
      <c r="F464" s="4"/>
      <c r="G464" s="201" t="s">
        <v>324</v>
      </c>
      <c r="H464" s="43">
        <f>H465+H477+H494+H506</f>
        <v>135910.02999999997</v>
      </c>
      <c r="I464" s="43">
        <f>I465+I477+I494+I506</f>
        <v>130732.36499999999</v>
      </c>
      <c r="J464" s="43">
        <f>J465+J477+J494+J506</f>
        <v>0</v>
      </c>
      <c r="K464" s="43">
        <f>K465+K477+K494+K506</f>
        <v>0</v>
      </c>
    </row>
    <row r="465" spans="1:9" ht="24">
      <c r="A465" s="4"/>
      <c r="B465" s="8"/>
      <c r="C465" s="5" t="s">
        <v>59</v>
      </c>
      <c r="D465" s="5" t="s">
        <v>41</v>
      </c>
      <c r="E465" s="46" t="s">
        <v>325</v>
      </c>
      <c r="F465" s="176"/>
      <c r="G465" s="178" t="s">
        <v>326</v>
      </c>
      <c r="H465" s="43">
        <f>H466+H471+H474</f>
        <v>79044.06</v>
      </c>
      <c r="I465" s="43">
        <f>I466+I471+I474</f>
        <v>78690.706999999995</v>
      </c>
    </row>
    <row r="466" spans="1:9" ht="24">
      <c r="A466" s="4"/>
      <c r="B466" s="8"/>
      <c r="C466" s="5" t="s">
        <v>59</v>
      </c>
      <c r="D466" s="47" t="s">
        <v>41</v>
      </c>
      <c r="E466" s="35" t="s">
        <v>327</v>
      </c>
      <c r="F466" s="4"/>
      <c r="G466" s="27" t="s">
        <v>328</v>
      </c>
      <c r="H466" s="48">
        <f>H467+H469</f>
        <v>27876.09</v>
      </c>
      <c r="I466" s="48">
        <f>I467+I469</f>
        <v>27549.826000000001</v>
      </c>
    </row>
    <row r="467" spans="1:9" ht="22.9" customHeight="1">
      <c r="A467" s="4"/>
      <c r="B467" s="8"/>
      <c r="C467" s="5" t="s">
        <v>59</v>
      </c>
      <c r="D467" s="47" t="s">
        <v>41</v>
      </c>
      <c r="E467" s="35" t="s">
        <v>327</v>
      </c>
      <c r="F467" s="20" t="s">
        <v>45</v>
      </c>
      <c r="G467" s="21" t="s">
        <v>46</v>
      </c>
      <c r="H467" s="48">
        <f>H468</f>
        <v>12454.675999999999</v>
      </c>
      <c r="I467" s="48">
        <f>I468</f>
        <v>12128.412</v>
      </c>
    </row>
    <row r="468" spans="1:9">
      <c r="A468" s="4"/>
      <c r="B468" s="8"/>
      <c r="C468" s="5" t="s">
        <v>59</v>
      </c>
      <c r="D468" s="47" t="s">
        <v>41</v>
      </c>
      <c r="E468" s="35" t="s">
        <v>327</v>
      </c>
      <c r="F468" s="4" t="s">
        <v>47</v>
      </c>
      <c r="G468" s="201" t="s">
        <v>48</v>
      </c>
      <c r="H468" s="48">
        <v>12454.675999999999</v>
      </c>
      <c r="I468" s="48">
        <v>12128.412</v>
      </c>
    </row>
    <row r="469" spans="1:9" ht="36">
      <c r="A469" s="4"/>
      <c r="B469" s="8"/>
      <c r="C469" s="5" t="s">
        <v>59</v>
      </c>
      <c r="D469" s="47" t="s">
        <v>41</v>
      </c>
      <c r="E469" s="35" t="s">
        <v>327</v>
      </c>
      <c r="F469" s="32" t="s">
        <v>100</v>
      </c>
      <c r="G469" s="21" t="s">
        <v>101</v>
      </c>
      <c r="H469" s="48">
        <v>15421.414000000001</v>
      </c>
      <c r="I469" s="48">
        <v>15421.414000000001</v>
      </c>
    </row>
    <row r="470" spans="1:9" ht="58.9" customHeight="1">
      <c r="A470" s="4"/>
      <c r="B470" s="8"/>
      <c r="C470" s="5" t="s">
        <v>59</v>
      </c>
      <c r="D470" s="47" t="s">
        <v>41</v>
      </c>
      <c r="E470" s="35" t="s">
        <v>327</v>
      </c>
      <c r="F470" s="4" t="s">
        <v>102</v>
      </c>
      <c r="G470" s="201" t="s">
        <v>103</v>
      </c>
      <c r="H470" s="48">
        <v>15421.414000000001</v>
      </c>
      <c r="I470" s="48">
        <v>15421.414000000001</v>
      </c>
    </row>
    <row r="471" spans="1:9" ht="24">
      <c r="A471" s="4"/>
      <c r="B471" s="8"/>
      <c r="C471" s="5" t="s">
        <v>59</v>
      </c>
      <c r="D471" s="47" t="s">
        <v>41</v>
      </c>
      <c r="E471" s="35" t="s">
        <v>329</v>
      </c>
      <c r="F471" s="20"/>
      <c r="G471" s="27" t="s">
        <v>330</v>
      </c>
      <c r="H471" s="48">
        <f>H472</f>
        <v>51032.89</v>
      </c>
      <c r="I471" s="48">
        <f>I472</f>
        <v>51032.89</v>
      </c>
    </row>
    <row r="472" spans="1:9" ht="36">
      <c r="A472" s="4"/>
      <c r="B472" s="8"/>
      <c r="C472" s="5" t="s">
        <v>59</v>
      </c>
      <c r="D472" s="47" t="s">
        <v>41</v>
      </c>
      <c r="E472" s="35" t="s">
        <v>329</v>
      </c>
      <c r="F472" s="32" t="s">
        <v>100</v>
      </c>
      <c r="G472" s="21" t="s">
        <v>101</v>
      </c>
      <c r="H472" s="48">
        <f>H473</f>
        <v>51032.89</v>
      </c>
      <c r="I472" s="48">
        <f>I473</f>
        <v>51032.89</v>
      </c>
    </row>
    <row r="473" spans="1:9" ht="57" customHeight="1">
      <c r="A473" s="4"/>
      <c r="B473" s="8"/>
      <c r="C473" s="5" t="s">
        <v>59</v>
      </c>
      <c r="D473" s="47" t="s">
        <v>41</v>
      </c>
      <c r="E473" s="35" t="s">
        <v>329</v>
      </c>
      <c r="F473" s="4" t="s">
        <v>102</v>
      </c>
      <c r="G473" s="201" t="s">
        <v>103</v>
      </c>
      <c r="H473" s="48">
        <v>51032.89</v>
      </c>
      <c r="I473" s="48">
        <v>51032.89</v>
      </c>
    </row>
    <row r="474" spans="1:9" ht="17.45" customHeight="1">
      <c r="A474" s="4"/>
      <c r="B474" s="8"/>
      <c r="C474" s="5" t="s">
        <v>59</v>
      </c>
      <c r="D474" s="47" t="s">
        <v>41</v>
      </c>
      <c r="E474" s="35" t="s">
        <v>331</v>
      </c>
      <c r="F474" s="4"/>
      <c r="G474" s="27" t="s">
        <v>332</v>
      </c>
      <c r="H474" s="48">
        <f>H475</f>
        <v>135.08000000000001</v>
      </c>
      <c r="I474" s="48">
        <f>I475</f>
        <v>107.991</v>
      </c>
    </row>
    <row r="475" spans="1:9" ht="24" customHeight="1">
      <c r="A475" s="4"/>
      <c r="B475" s="8"/>
      <c r="C475" s="5" t="s">
        <v>59</v>
      </c>
      <c r="D475" s="47" t="s">
        <v>41</v>
      </c>
      <c r="E475" s="35" t="s">
        <v>331</v>
      </c>
      <c r="F475" s="20" t="s">
        <v>45</v>
      </c>
      <c r="G475" s="21" t="s">
        <v>46</v>
      </c>
      <c r="H475" s="48">
        <f>H476</f>
        <v>135.08000000000001</v>
      </c>
      <c r="I475" s="48">
        <f>I476</f>
        <v>107.991</v>
      </c>
    </row>
    <row r="476" spans="1:9">
      <c r="A476" s="4"/>
      <c r="B476" s="8"/>
      <c r="C476" s="5" t="s">
        <v>59</v>
      </c>
      <c r="D476" s="47" t="s">
        <v>41</v>
      </c>
      <c r="E476" s="35" t="s">
        <v>331</v>
      </c>
      <c r="F476" s="4" t="s">
        <v>47</v>
      </c>
      <c r="G476" s="178" t="s">
        <v>48</v>
      </c>
      <c r="H476" s="48">
        <v>135.08000000000001</v>
      </c>
      <c r="I476" s="48">
        <v>107.991</v>
      </c>
    </row>
    <row r="477" spans="1:9" ht="22.9" customHeight="1">
      <c r="A477" s="4"/>
      <c r="B477" s="8"/>
      <c r="C477" s="5" t="s">
        <v>59</v>
      </c>
      <c r="D477" s="47" t="s">
        <v>41</v>
      </c>
      <c r="E477" s="49" t="s">
        <v>334</v>
      </c>
      <c r="F477" s="50"/>
      <c r="G477" s="27" t="s">
        <v>335</v>
      </c>
      <c r="H477" s="48">
        <f>H478+H481+H486+H489</f>
        <v>15441.906000000001</v>
      </c>
      <c r="I477" s="48">
        <f>I478+I481+I486+I489</f>
        <v>12779.863000000001</v>
      </c>
    </row>
    <row r="478" spans="1:9">
      <c r="A478" s="4"/>
      <c r="B478" s="8"/>
      <c r="C478" s="5" t="s">
        <v>59</v>
      </c>
      <c r="D478" s="47" t="s">
        <v>41</v>
      </c>
      <c r="E478" s="49" t="s">
        <v>336</v>
      </c>
      <c r="F478" s="50"/>
      <c r="G478" s="27" t="s">
        <v>337</v>
      </c>
      <c r="H478" s="48">
        <f>H479</f>
        <v>1652.6179999999999</v>
      </c>
      <c r="I478" s="48">
        <f>I479</f>
        <v>547.21400000000006</v>
      </c>
    </row>
    <row r="479" spans="1:9" ht="24" customHeight="1">
      <c r="A479" s="4"/>
      <c r="B479" s="8"/>
      <c r="C479" s="5" t="s">
        <v>59</v>
      </c>
      <c r="D479" s="47" t="s">
        <v>41</v>
      </c>
      <c r="E479" s="49" t="s">
        <v>336</v>
      </c>
      <c r="F479" s="20" t="s">
        <v>45</v>
      </c>
      <c r="G479" s="21" t="s">
        <v>46</v>
      </c>
      <c r="H479" s="48">
        <f>H480</f>
        <v>1652.6179999999999</v>
      </c>
      <c r="I479" s="48">
        <f>I480</f>
        <v>547.21400000000006</v>
      </c>
    </row>
    <row r="480" spans="1:9">
      <c r="A480" s="4"/>
      <c r="B480" s="8"/>
      <c r="C480" s="5" t="s">
        <v>59</v>
      </c>
      <c r="D480" s="47" t="s">
        <v>41</v>
      </c>
      <c r="E480" s="49" t="s">
        <v>336</v>
      </c>
      <c r="F480" s="4" t="s">
        <v>47</v>
      </c>
      <c r="G480" s="178" t="s">
        <v>48</v>
      </c>
      <c r="H480" s="48">
        <v>1652.6179999999999</v>
      </c>
      <c r="I480" s="48">
        <v>547.21400000000006</v>
      </c>
    </row>
    <row r="481" spans="1:9" ht="24">
      <c r="A481" s="4"/>
      <c r="B481" s="8"/>
      <c r="C481" s="5" t="s">
        <v>59</v>
      </c>
      <c r="D481" s="47" t="s">
        <v>41</v>
      </c>
      <c r="E481" s="49" t="s">
        <v>338</v>
      </c>
      <c r="F481" s="50"/>
      <c r="G481" s="27" t="s">
        <v>339</v>
      </c>
      <c r="H481" s="48">
        <f>H482+H484</f>
        <v>11628.687</v>
      </c>
      <c r="I481" s="48">
        <f>I482+I484</f>
        <v>10607.297</v>
      </c>
    </row>
    <row r="482" spans="1:9" ht="23.45" customHeight="1">
      <c r="A482" s="4"/>
      <c r="B482" s="8"/>
      <c r="C482" s="5" t="s">
        <v>59</v>
      </c>
      <c r="D482" s="47" t="s">
        <v>41</v>
      </c>
      <c r="E482" s="49" t="s">
        <v>338</v>
      </c>
      <c r="F482" s="20" t="s">
        <v>45</v>
      </c>
      <c r="G482" s="21" t="s">
        <v>46</v>
      </c>
      <c r="H482" s="48">
        <f>H483</f>
        <v>11244.916999999999</v>
      </c>
      <c r="I482" s="48">
        <f>I483</f>
        <v>10223.527</v>
      </c>
    </row>
    <row r="483" spans="1:9">
      <c r="A483" s="4"/>
      <c r="B483" s="8"/>
      <c r="C483" s="5" t="s">
        <v>59</v>
      </c>
      <c r="D483" s="47" t="s">
        <v>41</v>
      </c>
      <c r="E483" s="49" t="s">
        <v>338</v>
      </c>
      <c r="F483" s="4" t="s">
        <v>47</v>
      </c>
      <c r="G483" s="178" t="s">
        <v>48</v>
      </c>
      <c r="H483" s="48">
        <v>11244.916999999999</v>
      </c>
      <c r="I483" s="48">
        <v>10223.527</v>
      </c>
    </row>
    <row r="484" spans="1:9" ht="36">
      <c r="A484" s="4"/>
      <c r="B484" s="8"/>
      <c r="C484" s="5" t="s">
        <v>59</v>
      </c>
      <c r="D484" s="47" t="s">
        <v>41</v>
      </c>
      <c r="E484" s="49" t="s">
        <v>338</v>
      </c>
      <c r="F484" s="4">
        <v>600</v>
      </c>
      <c r="G484" s="21" t="s">
        <v>101</v>
      </c>
      <c r="H484" s="48">
        <f>H485</f>
        <v>383.77</v>
      </c>
      <c r="I484" s="48">
        <f>I485</f>
        <v>383.77</v>
      </c>
    </row>
    <row r="485" spans="1:9" ht="58.15" customHeight="1">
      <c r="A485" s="4"/>
      <c r="B485" s="8"/>
      <c r="C485" s="5" t="s">
        <v>59</v>
      </c>
      <c r="D485" s="47" t="s">
        <v>41</v>
      </c>
      <c r="E485" s="49" t="s">
        <v>338</v>
      </c>
      <c r="F485" s="4">
        <v>611</v>
      </c>
      <c r="G485" s="201" t="s">
        <v>103</v>
      </c>
      <c r="H485" s="48">
        <v>383.77</v>
      </c>
      <c r="I485" s="48">
        <v>383.77</v>
      </c>
    </row>
    <row r="486" spans="1:9" ht="22.15" customHeight="1">
      <c r="A486" s="4"/>
      <c r="B486" s="8"/>
      <c r="C486" s="5" t="s">
        <v>59</v>
      </c>
      <c r="D486" s="47" t="s">
        <v>41</v>
      </c>
      <c r="E486" s="49" t="s">
        <v>340</v>
      </c>
      <c r="F486" s="50"/>
      <c r="G486" s="27" t="s">
        <v>341</v>
      </c>
      <c r="H486" s="48">
        <f>H487</f>
        <v>1828.08</v>
      </c>
      <c r="I486" s="48">
        <f>I487</f>
        <v>1395.3520000000001</v>
      </c>
    </row>
    <row r="487" spans="1:9" ht="23.45" customHeight="1">
      <c r="A487" s="4"/>
      <c r="B487" s="8"/>
      <c r="C487" s="5" t="s">
        <v>59</v>
      </c>
      <c r="D487" s="47" t="s">
        <v>41</v>
      </c>
      <c r="E487" s="49" t="s">
        <v>340</v>
      </c>
      <c r="F487" s="20" t="s">
        <v>45</v>
      </c>
      <c r="G487" s="21" t="s">
        <v>46</v>
      </c>
      <c r="H487" s="48">
        <f>H488</f>
        <v>1828.08</v>
      </c>
      <c r="I487" s="48">
        <f>I488</f>
        <v>1395.3520000000001</v>
      </c>
    </row>
    <row r="488" spans="1:9">
      <c r="A488" s="4"/>
      <c r="B488" s="8"/>
      <c r="C488" s="5" t="s">
        <v>59</v>
      </c>
      <c r="D488" s="47" t="s">
        <v>41</v>
      </c>
      <c r="E488" s="49" t="s">
        <v>340</v>
      </c>
      <c r="F488" s="4" t="s">
        <v>47</v>
      </c>
      <c r="G488" s="178" t="s">
        <v>48</v>
      </c>
      <c r="H488" s="48">
        <v>1828.08</v>
      </c>
      <c r="I488" s="48">
        <v>1395.3520000000001</v>
      </c>
    </row>
    <row r="489" spans="1:9" ht="24">
      <c r="A489" s="4"/>
      <c r="B489" s="8"/>
      <c r="C489" s="5" t="s">
        <v>59</v>
      </c>
      <c r="D489" s="47" t="s">
        <v>41</v>
      </c>
      <c r="E489" s="49" t="s">
        <v>342</v>
      </c>
      <c r="F489" s="50"/>
      <c r="G489" s="27" t="s">
        <v>343</v>
      </c>
      <c r="H489" s="48">
        <f>H490+H492</f>
        <v>332.52100000000002</v>
      </c>
      <c r="I489" s="48">
        <f>I490+I492</f>
        <v>230</v>
      </c>
    </row>
    <row r="490" spans="1:9" ht="23.45" customHeight="1">
      <c r="A490" s="4"/>
      <c r="B490" s="8"/>
      <c r="C490" s="5" t="s">
        <v>59</v>
      </c>
      <c r="D490" s="47" t="s">
        <v>41</v>
      </c>
      <c r="E490" s="49" t="s">
        <v>342</v>
      </c>
      <c r="F490" s="20" t="s">
        <v>45</v>
      </c>
      <c r="G490" s="21" t="s">
        <v>46</v>
      </c>
      <c r="H490" s="48">
        <f>H491</f>
        <v>102.521</v>
      </c>
      <c r="I490" s="48">
        <f>I491</f>
        <v>0</v>
      </c>
    </row>
    <row r="491" spans="1:9">
      <c r="A491" s="4"/>
      <c r="B491" s="8"/>
      <c r="C491" s="5" t="s">
        <v>59</v>
      </c>
      <c r="D491" s="47" t="s">
        <v>41</v>
      </c>
      <c r="E491" s="49" t="s">
        <v>342</v>
      </c>
      <c r="F491" s="4" t="s">
        <v>47</v>
      </c>
      <c r="G491" s="178" t="s">
        <v>48</v>
      </c>
      <c r="H491" s="48">
        <v>102.521</v>
      </c>
      <c r="I491" s="48">
        <v>0</v>
      </c>
    </row>
    <row r="492" spans="1:9" ht="36">
      <c r="A492" s="4"/>
      <c r="B492" s="8"/>
      <c r="C492" s="5" t="s">
        <v>59</v>
      </c>
      <c r="D492" s="47" t="s">
        <v>41</v>
      </c>
      <c r="E492" s="49" t="s">
        <v>342</v>
      </c>
      <c r="F492" s="4">
        <v>600</v>
      </c>
      <c r="G492" s="21" t="s">
        <v>101</v>
      </c>
      <c r="H492" s="48">
        <f>H493</f>
        <v>230</v>
      </c>
      <c r="I492" s="48">
        <f t="shared" ref="I492" si="59">I493</f>
        <v>230</v>
      </c>
    </row>
    <row r="493" spans="1:9" ht="58.15" customHeight="1">
      <c r="A493" s="4"/>
      <c r="B493" s="8"/>
      <c r="C493" s="5" t="s">
        <v>59</v>
      </c>
      <c r="D493" s="47" t="s">
        <v>41</v>
      </c>
      <c r="E493" s="49" t="s">
        <v>342</v>
      </c>
      <c r="F493" s="4">
        <v>611</v>
      </c>
      <c r="G493" s="201" t="s">
        <v>103</v>
      </c>
      <c r="H493" s="48">
        <v>230</v>
      </c>
      <c r="I493" s="48">
        <v>230</v>
      </c>
    </row>
    <row r="494" spans="1:9" ht="47.45" customHeight="1">
      <c r="A494" s="4"/>
      <c r="B494" s="8"/>
      <c r="C494" s="5" t="s">
        <v>59</v>
      </c>
      <c r="D494" s="47" t="s">
        <v>41</v>
      </c>
      <c r="E494" s="49" t="s">
        <v>344</v>
      </c>
      <c r="F494" s="50"/>
      <c r="G494" s="27" t="s">
        <v>345</v>
      </c>
      <c r="H494" s="48">
        <f>H495</f>
        <v>38186.877999999997</v>
      </c>
      <c r="I494" s="48">
        <f t="shared" ref="I494" si="60">I495</f>
        <v>36024.614000000001</v>
      </c>
    </row>
    <row r="495" spans="1:9" ht="24" customHeight="1">
      <c r="A495" s="4"/>
      <c r="B495" s="8"/>
      <c r="C495" s="5" t="s">
        <v>59</v>
      </c>
      <c r="D495" s="47" t="s">
        <v>41</v>
      </c>
      <c r="E495" s="49" t="s">
        <v>346</v>
      </c>
      <c r="F495" s="50"/>
      <c r="G495" s="27" t="s">
        <v>347</v>
      </c>
      <c r="H495" s="48">
        <f>H496+H502+H504+H500</f>
        <v>38186.877999999997</v>
      </c>
      <c r="I495" s="48">
        <f>I496+I502+I504+I500</f>
        <v>36024.614000000001</v>
      </c>
    </row>
    <row r="496" spans="1:9" ht="24" customHeight="1">
      <c r="A496" s="4"/>
      <c r="B496" s="8"/>
      <c r="C496" s="5" t="s">
        <v>59</v>
      </c>
      <c r="D496" s="47" t="s">
        <v>41</v>
      </c>
      <c r="E496" s="49" t="s">
        <v>346</v>
      </c>
      <c r="F496" s="20" t="s">
        <v>45</v>
      </c>
      <c r="G496" s="21" t="s">
        <v>46</v>
      </c>
      <c r="H496" s="48">
        <f>H498+H499+H497</f>
        <v>14925.684999999999</v>
      </c>
      <c r="I496" s="48">
        <f>I498+I499+I497</f>
        <v>12763.464</v>
      </c>
    </row>
    <row r="497" spans="1:9" ht="36" customHeight="1">
      <c r="A497" s="4"/>
      <c r="B497" s="8"/>
      <c r="C497" s="5" t="s">
        <v>59</v>
      </c>
      <c r="D497" s="47" t="s">
        <v>41</v>
      </c>
      <c r="E497" s="49" t="s">
        <v>346</v>
      </c>
      <c r="F497" s="4">
        <v>243</v>
      </c>
      <c r="G497" s="201" t="s">
        <v>286</v>
      </c>
      <c r="H497" s="43">
        <v>1455.152</v>
      </c>
      <c r="I497" s="44">
        <v>0</v>
      </c>
    </row>
    <row r="498" spans="1:9">
      <c r="A498" s="4"/>
      <c r="B498" s="8"/>
      <c r="C498" s="5" t="s">
        <v>59</v>
      </c>
      <c r="D498" s="47" t="s">
        <v>41</v>
      </c>
      <c r="E498" s="49" t="s">
        <v>346</v>
      </c>
      <c r="F498" s="4" t="s">
        <v>47</v>
      </c>
      <c r="G498" s="178" t="s">
        <v>48</v>
      </c>
      <c r="H498" s="48">
        <v>8305.7729999999992</v>
      </c>
      <c r="I498" s="48">
        <v>7881.0129999999999</v>
      </c>
    </row>
    <row r="499" spans="1:9">
      <c r="A499" s="4"/>
      <c r="B499" s="8"/>
      <c r="C499" s="5" t="s">
        <v>59</v>
      </c>
      <c r="D499" s="47" t="s">
        <v>41</v>
      </c>
      <c r="E499" s="49" t="s">
        <v>346</v>
      </c>
      <c r="F499" s="4">
        <v>247</v>
      </c>
      <c r="G499" s="201" t="s">
        <v>87</v>
      </c>
      <c r="H499" s="48">
        <v>5164.76</v>
      </c>
      <c r="I499" s="48">
        <v>4882.451</v>
      </c>
    </row>
    <row r="500" spans="1:9" ht="36">
      <c r="A500" s="4"/>
      <c r="B500" s="8"/>
      <c r="C500" s="5" t="s">
        <v>59</v>
      </c>
      <c r="D500" s="47" t="s">
        <v>41</v>
      </c>
      <c r="E500" s="49" t="s">
        <v>346</v>
      </c>
      <c r="F500" s="4">
        <v>400</v>
      </c>
      <c r="G500" s="201" t="s">
        <v>274</v>
      </c>
      <c r="H500" s="48">
        <f>H501</f>
        <v>2465.4760000000001</v>
      </c>
      <c r="I500" s="48">
        <f>I501</f>
        <v>2465.4749999999999</v>
      </c>
    </row>
    <row r="501" spans="1:9" ht="48">
      <c r="A501" s="4"/>
      <c r="B501" s="8"/>
      <c r="C501" s="5" t="s">
        <v>59</v>
      </c>
      <c r="D501" s="47" t="s">
        <v>41</v>
      </c>
      <c r="E501" s="49" t="s">
        <v>346</v>
      </c>
      <c r="F501" s="4">
        <v>414</v>
      </c>
      <c r="G501" s="201" t="s">
        <v>275</v>
      </c>
      <c r="H501" s="48">
        <v>2465.4760000000001</v>
      </c>
      <c r="I501" s="48">
        <v>2465.4749999999999</v>
      </c>
    </row>
    <row r="502" spans="1:9" ht="36">
      <c r="A502" s="4"/>
      <c r="B502" s="8"/>
      <c r="C502" s="5" t="s">
        <v>59</v>
      </c>
      <c r="D502" s="47" t="s">
        <v>41</v>
      </c>
      <c r="E502" s="49" t="s">
        <v>346</v>
      </c>
      <c r="F502" s="4">
        <v>600</v>
      </c>
      <c r="G502" s="21" t="s">
        <v>101</v>
      </c>
      <c r="H502" s="48">
        <f>H503</f>
        <v>20779.784</v>
      </c>
      <c r="I502" s="48">
        <f>I503</f>
        <v>20779.784</v>
      </c>
    </row>
    <row r="503" spans="1:9" ht="58.15" customHeight="1">
      <c r="A503" s="4"/>
      <c r="B503" s="8"/>
      <c r="C503" s="5" t="s">
        <v>59</v>
      </c>
      <c r="D503" s="47" t="s">
        <v>41</v>
      </c>
      <c r="E503" s="49" t="s">
        <v>346</v>
      </c>
      <c r="F503" s="4">
        <v>611</v>
      </c>
      <c r="G503" s="201" t="s">
        <v>103</v>
      </c>
      <c r="H503" s="48">
        <v>20779.784</v>
      </c>
      <c r="I503" s="48">
        <v>20779.784</v>
      </c>
    </row>
    <row r="504" spans="1:9">
      <c r="A504" s="4"/>
      <c r="B504" s="8"/>
      <c r="C504" s="5" t="s">
        <v>59</v>
      </c>
      <c r="D504" s="47" t="s">
        <v>41</v>
      </c>
      <c r="E504" s="49" t="s">
        <v>346</v>
      </c>
      <c r="F504" s="20" t="s">
        <v>88</v>
      </c>
      <c r="G504" s="21" t="s">
        <v>74</v>
      </c>
      <c r="H504" s="48">
        <f>H505</f>
        <v>15.933</v>
      </c>
      <c r="I504" s="48">
        <f>I505</f>
        <v>15.891</v>
      </c>
    </row>
    <row r="505" spans="1:9" ht="36" customHeight="1">
      <c r="A505" s="4"/>
      <c r="B505" s="8"/>
      <c r="C505" s="5" t="s">
        <v>59</v>
      </c>
      <c r="D505" s="47" t="s">
        <v>41</v>
      </c>
      <c r="E505" s="49" t="s">
        <v>346</v>
      </c>
      <c r="F505" s="4">
        <v>831</v>
      </c>
      <c r="G505" s="201" t="s">
        <v>93</v>
      </c>
      <c r="H505" s="48">
        <v>15.933</v>
      </c>
      <c r="I505" s="48">
        <v>15.891</v>
      </c>
    </row>
    <row r="506" spans="1:9" ht="36">
      <c r="A506" s="4"/>
      <c r="B506" s="8"/>
      <c r="C506" s="5" t="s">
        <v>59</v>
      </c>
      <c r="D506" s="47" t="s">
        <v>41</v>
      </c>
      <c r="E506" s="49" t="s">
        <v>829</v>
      </c>
      <c r="F506" s="50"/>
      <c r="G506" s="201" t="s">
        <v>828</v>
      </c>
      <c r="H506" s="48">
        <f>H507+H510+H513+H516+H519+H522+H525+H528+H531+H534+H537+H540+H543+H546+H549+H552+H555+H561+H558</f>
        <v>3237.1859999999997</v>
      </c>
      <c r="I506" s="48">
        <f>I507+I510+I513+I516+I519+I522+I525+I528+I531+I534+I537+I540+I543+I546+I549+I552+I555+I561+I558</f>
        <v>3237.1810000000009</v>
      </c>
    </row>
    <row r="507" spans="1:9" ht="69.599999999999994" customHeight="1">
      <c r="A507" s="4"/>
      <c r="B507" s="8"/>
      <c r="C507" s="5" t="s">
        <v>59</v>
      </c>
      <c r="D507" s="47" t="s">
        <v>41</v>
      </c>
      <c r="E507" s="49" t="s">
        <v>831</v>
      </c>
      <c r="F507" s="50"/>
      <c r="G507" s="201" t="s">
        <v>830</v>
      </c>
      <c r="H507" s="48">
        <f>H508</f>
        <v>210.39400000000001</v>
      </c>
      <c r="I507" s="48">
        <f>I508</f>
        <v>210.39400000000001</v>
      </c>
    </row>
    <row r="508" spans="1:9" ht="24" customHeight="1">
      <c r="A508" s="4"/>
      <c r="B508" s="8"/>
      <c r="C508" s="5" t="s">
        <v>59</v>
      </c>
      <c r="D508" s="47" t="s">
        <v>41</v>
      </c>
      <c r="E508" s="49" t="s">
        <v>831</v>
      </c>
      <c r="F508" s="20" t="s">
        <v>45</v>
      </c>
      <c r="G508" s="21" t="s">
        <v>46</v>
      </c>
      <c r="H508" s="18">
        <f t="shared" ref="H508:I508" si="61">H509</f>
        <v>210.39400000000001</v>
      </c>
      <c r="I508" s="18">
        <f t="shared" si="61"/>
        <v>210.39400000000001</v>
      </c>
    </row>
    <row r="509" spans="1:9">
      <c r="A509" s="4"/>
      <c r="B509" s="8"/>
      <c r="C509" s="5" t="s">
        <v>59</v>
      </c>
      <c r="D509" s="47" t="s">
        <v>41</v>
      </c>
      <c r="E509" s="49" t="s">
        <v>831</v>
      </c>
      <c r="F509" s="4" t="s">
        <v>47</v>
      </c>
      <c r="G509" s="201" t="s">
        <v>48</v>
      </c>
      <c r="H509" s="18">
        <v>210.39400000000001</v>
      </c>
      <c r="I509" s="18">
        <v>210.39400000000001</v>
      </c>
    </row>
    <row r="510" spans="1:9" ht="69" customHeight="1">
      <c r="A510" s="4"/>
      <c r="B510" s="8"/>
      <c r="C510" s="5" t="s">
        <v>59</v>
      </c>
      <c r="D510" s="47" t="s">
        <v>41</v>
      </c>
      <c r="E510" s="49" t="s">
        <v>833</v>
      </c>
      <c r="F510" s="50"/>
      <c r="G510" s="201" t="s">
        <v>832</v>
      </c>
      <c r="H510" s="48">
        <f>H511</f>
        <v>210.39400000000001</v>
      </c>
      <c r="I510" s="48">
        <f>I511</f>
        <v>210.39400000000001</v>
      </c>
    </row>
    <row r="511" spans="1:9" ht="22.9" customHeight="1">
      <c r="A511" s="4"/>
      <c r="B511" s="8"/>
      <c r="C511" s="5" t="s">
        <v>59</v>
      </c>
      <c r="D511" s="47" t="s">
        <v>41</v>
      </c>
      <c r="E511" s="49" t="s">
        <v>833</v>
      </c>
      <c r="F511" s="20" t="s">
        <v>45</v>
      </c>
      <c r="G511" s="21" t="s">
        <v>46</v>
      </c>
      <c r="H511" s="18">
        <f t="shared" ref="H511:I511" si="62">H512</f>
        <v>210.39400000000001</v>
      </c>
      <c r="I511" s="18">
        <f t="shared" si="62"/>
        <v>210.39400000000001</v>
      </c>
    </row>
    <row r="512" spans="1:9">
      <c r="A512" s="4"/>
      <c r="B512" s="8"/>
      <c r="C512" s="5" t="s">
        <v>59</v>
      </c>
      <c r="D512" s="47" t="s">
        <v>41</v>
      </c>
      <c r="E512" s="49" t="s">
        <v>833</v>
      </c>
      <c r="F512" s="4" t="s">
        <v>47</v>
      </c>
      <c r="G512" s="201" t="s">
        <v>48</v>
      </c>
      <c r="H512" s="18">
        <v>210.39400000000001</v>
      </c>
      <c r="I512" s="18">
        <v>210.39400000000001</v>
      </c>
    </row>
    <row r="513" spans="1:9" ht="69.599999999999994" customHeight="1">
      <c r="A513" s="4"/>
      <c r="B513" s="8"/>
      <c r="C513" s="5" t="s">
        <v>59</v>
      </c>
      <c r="D513" s="47" t="s">
        <v>41</v>
      </c>
      <c r="E513" s="49" t="s">
        <v>835</v>
      </c>
      <c r="F513" s="50"/>
      <c r="G513" s="201" t="s">
        <v>834</v>
      </c>
      <c r="H513" s="48">
        <f>H514</f>
        <v>128.971</v>
      </c>
      <c r="I513" s="48">
        <f t="shared" ref="I513" si="63">I514</f>
        <v>128.971</v>
      </c>
    </row>
    <row r="514" spans="1:9" ht="25.15" customHeight="1">
      <c r="A514" s="4"/>
      <c r="B514" s="8"/>
      <c r="C514" s="5" t="s">
        <v>59</v>
      </c>
      <c r="D514" s="47" t="s">
        <v>41</v>
      </c>
      <c r="E514" s="49" t="s">
        <v>835</v>
      </c>
      <c r="F514" s="20" t="s">
        <v>45</v>
      </c>
      <c r="G514" s="21" t="s">
        <v>46</v>
      </c>
      <c r="H514" s="18">
        <f t="shared" ref="H514:I514" si="64">H515</f>
        <v>128.971</v>
      </c>
      <c r="I514" s="18">
        <f t="shared" si="64"/>
        <v>128.971</v>
      </c>
    </row>
    <row r="515" spans="1:9">
      <c r="A515" s="4"/>
      <c r="B515" s="8"/>
      <c r="C515" s="5" t="s">
        <v>59</v>
      </c>
      <c r="D515" s="47" t="s">
        <v>41</v>
      </c>
      <c r="E515" s="49" t="s">
        <v>835</v>
      </c>
      <c r="F515" s="4" t="s">
        <v>47</v>
      </c>
      <c r="G515" s="201" t="s">
        <v>48</v>
      </c>
      <c r="H515" s="18">
        <v>128.971</v>
      </c>
      <c r="I515" s="18">
        <v>128.971</v>
      </c>
    </row>
    <row r="516" spans="1:9" ht="84">
      <c r="A516" s="4"/>
      <c r="B516" s="8"/>
      <c r="C516" s="5" t="s">
        <v>59</v>
      </c>
      <c r="D516" s="47" t="s">
        <v>41</v>
      </c>
      <c r="E516" s="49" t="s">
        <v>836</v>
      </c>
      <c r="F516" s="50"/>
      <c r="G516" s="201" t="s">
        <v>863</v>
      </c>
      <c r="H516" s="48">
        <f>H517</f>
        <v>128.971</v>
      </c>
      <c r="I516" s="48">
        <f t="shared" ref="I516" si="65">I517</f>
        <v>128.971</v>
      </c>
    </row>
    <row r="517" spans="1:9" ht="23.45" customHeight="1">
      <c r="A517" s="4"/>
      <c r="B517" s="8"/>
      <c r="C517" s="5" t="s">
        <v>59</v>
      </c>
      <c r="D517" s="47" t="s">
        <v>41</v>
      </c>
      <c r="E517" s="49" t="s">
        <v>836</v>
      </c>
      <c r="F517" s="20" t="s">
        <v>45</v>
      </c>
      <c r="G517" s="21" t="s">
        <v>46</v>
      </c>
      <c r="H517" s="18">
        <f t="shared" ref="H517:I517" si="66">H518</f>
        <v>128.971</v>
      </c>
      <c r="I517" s="18">
        <f t="shared" si="66"/>
        <v>128.971</v>
      </c>
    </row>
    <row r="518" spans="1:9">
      <c r="A518" s="4"/>
      <c r="B518" s="8"/>
      <c r="C518" s="5" t="s">
        <v>59</v>
      </c>
      <c r="D518" s="47" t="s">
        <v>41</v>
      </c>
      <c r="E518" s="49" t="s">
        <v>836</v>
      </c>
      <c r="F518" s="4" t="s">
        <v>47</v>
      </c>
      <c r="G518" s="201" t="s">
        <v>48</v>
      </c>
      <c r="H518" s="18">
        <v>128.971</v>
      </c>
      <c r="I518" s="18">
        <v>128.971</v>
      </c>
    </row>
    <row r="519" spans="1:9" ht="70.900000000000006" customHeight="1">
      <c r="A519" s="4"/>
      <c r="B519" s="8"/>
      <c r="C519" s="5" t="s">
        <v>59</v>
      </c>
      <c r="D519" s="47" t="s">
        <v>41</v>
      </c>
      <c r="E519" s="49" t="s">
        <v>838</v>
      </c>
      <c r="F519" s="50"/>
      <c r="G519" s="201" t="s">
        <v>837</v>
      </c>
      <c r="H519" s="48">
        <f>H520</f>
        <v>128.971</v>
      </c>
      <c r="I519" s="48">
        <f t="shared" ref="I519" si="67">I520</f>
        <v>128.971</v>
      </c>
    </row>
    <row r="520" spans="1:9" ht="23.45" customHeight="1">
      <c r="A520" s="4"/>
      <c r="B520" s="8"/>
      <c r="C520" s="5" t="s">
        <v>59</v>
      </c>
      <c r="D520" s="47" t="s">
        <v>41</v>
      </c>
      <c r="E520" s="49" t="s">
        <v>838</v>
      </c>
      <c r="F520" s="20" t="s">
        <v>45</v>
      </c>
      <c r="G520" s="21" t="s">
        <v>46</v>
      </c>
      <c r="H520" s="18">
        <f t="shared" ref="H520:I520" si="68">H521</f>
        <v>128.971</v>
      </c>
      <c r="I520" s="18">
        <f t="shared" si="68"/>
        <v>128.971</v>
      </c>
    </row>
    <row r="521" spans="1:9">
      <c r="A521" s="4"/>
      <c r="B521" s="8"/>
      <c r="C521" s="5" t="s">
        <v>59</v>
      </c>
      <c r="D521" s="47" t="s">
        <v>41</v>
      </c>
      <c r="E521" s="49" t="s">
        <v>838</v>
      </c>
      <c r="F521" s="4" t="s">
        <v>47</v>
      </c>
      <c r="G521" s="201" t="s">
        <v>48</v>
      </c>
      <c r="H521" s="18">
        <v>128.971</v>
      </c>
      <c r="I521" s="18">
        <v>128.971</v>
      </c>
    </row>
    <row r="522" spans="1:9" ht="81.599999999999994" customHeight="1">
      <c r="A522" s="4"/>
      <c r="B522" s="8"/>
      <c r="C522" s="5" t="s">
        <v>59</v>
      </c>
      <c r="D522" s="47" t="s">
        <v>41</v>
      </c>
      <c r="E522" s="49" t="s">
        <v>839</v>
      </c>
      <c r="F522" s="50"/>
      <c r="G522" s="201" t="s">
        <v>864</v>
      </c>
      <c r="H522" s="48">
        <f>H523</f>
        <v>128.971</v>
      </c>
      <c r="I522" s="48">
        <f t="shared" ref="I522" si="69">I523</f>
        <v>128.971</v>
      </c>
    </row>
    <row r="523" spans="1:9" ht="23.45" customHeight="1">
      <c r="A523" s="4"/>
      <c r="B523" s="8"/>
      <c r="C523" s="5" t="s">
        <v>59</v>
      </c>
      <c r="D523" s="47" t="s">
        <v>41</v>
      </c>
      <c r="E523" s="49" t="s">
        <v>839</v>
      </c>
      <c r="F523" s="20" t="s">
        <v>45</v>
      </c>
      <c r="G523" s="21" t="s">
        <v>46</v>
      </c>
      <c r="H523" s="18">
        <f t="shared" ref="H523:I523" si="70">H524</f>
        <v>128.971</v>
      </c>
      <c r="I523" s="18">
        <f t="shared" si="70"/>
        <v>128.971</v>
      </c>
    </row>
    <row r="524" spans="1:9">
      <c r="A524" s="4"/>
      <c r="B524" s="8"/>
      <c r="C524" s="5" t="s">
        <v>59</v>
      </c>
      <c r="D524" s="47" t="s">
        <v>41</v>
      </c>
      <c r="E524" s="49" t="s">
        <v>839</v>
      </c>
      <c r="F524" s="4" t="s">
        <v>47</v>
      </c>
      <c r="G524" s="201" t="s">
        <v>48</v>
      </c>
      <c r="H524" s="18">
        <v>128.971</v>
      </c>
      <c r="I524" s="18">
        <v>128.971</v>
      </c>
    </row>
    <row r="525" spans="1:9" ht="69" customHeight="1">
      <c r="A525" s="4"/>
      <c r="B525" s="8"/>
      <c r="C525" s="5" t="s">
        <v>59</v>
      </c>
      <c r="D525" s="47" t="s">
        <v>41</v>
      </c>
      <c r="E525" s="49" t="s">
        <v>841</v>
      </c>
      <c r="F525" s="50"/>
      <c r="G525" s="201" t="s">
        <v>840</v>
      </c>
      <c r="H525" s="48">
        <f>H526</f>
        <v>153.70400000000001</v>
      </c>
      <c r="I525" s="48">
        <f t="shared" ref="I525" si="71">I526</f>
        <v>153.70400000000001</v>
      </c>
    </row>
    <row r="526" spans="1:9" ht="23.45" customHeight="1">
      <c r="A526" s="4"/>
      <c r="B526" s="8"/>
      <c r="C526" s="5" t="s">
        <v>59</v>
      </c>
      <c r="D526" s="47" t="s">
        <v>41</v>
      </c>
      <c r="E526" s="49" t="s">
        <v>841</v>
      </c>
      <c r="F526" s="20" t="s">
        <v>45</v>
      </c>
      <c r="G526" s="21" t="s">
        <v>46</v>
      </c>
      <c r="H526" s="18">
        <f t="shared" ref="H526:I526" si="72">H527</f>
        <v>153.70400000000001</v>
      </c>
      <c r="I526" s="18">
        <f t="shared" si="72"/>
        <v>153.70400000000001</v>
      </c>
    </row>
    <row r="527" spans="1:9">
      <c r="A527" s="4"/>
      <c r="B527" s="8"/>
      <c r="C527" s="5" t="s">
        <v>59</v>
      </c>
      <c r="D527" s="47" t="s">
        <v>41</v>
      </c>
      <c r="E527" s="49" t="s">
        <v>841</v>
      </c>
      <c r="F527" s="4" t="s">
        <v>47</v>
      </c>
      <c r="G527" s="201" t="s">
        <v>48</v>
      </c>
      <c r="H527" s="18">
        <v>153.70400000000001</v>
      </c>
      <c r="I527" s="18">
        <v>153.70400000000001</v>
      </c>
    </row>
    <row r="528" spans="1:9" ht="79.150000000000006" customHeight="1">
      <c r="A528" s="4"/>
      <c r="B528" s="8"/>
      <c r="C528" s="5" t="s">
        <v>59</v>
      </c>
      <c r="D528" s="47" t="s">
        <v>41</v>
      </c>
      <c r="E528" s="49" t="s">
        <v>842</v>
      </c>
      <c r="F528" s="50"/>
      <c r="G528" s="201" t="s">
        <v>865</v>
      </c>
      <c r="H528" s="48">
        <f>H529</f>
        <v>153.70400000000001</v>
      </c>
      <c r="I528" s="48">
        <f t="shared" ref="I528" si="73">I529</f>
        <v>153.70400000000001</v>
      </c>
    </row>
    <row r="529" spans="1:9" ht="22.15" customHeight="1">
      <c r="A529" s="4"/>
      <c r="B529" s="8"/>
      <c r="C529" s="5" t="s">
        <v>59</v>
      </c>
      <c r="D529" s="47" t="s">
        <v>41</v>
      </c>
      <c r="E529" s="49" t="s">
        <v>842</v>
      </c>
      <c r="F529" s="20" t="s">
        <v>45</v>
      </c>
      <c r="G529" s="21" t="s">
        <v>46</v>
      </c>
      <c r="H529" s="18">
        <f t="shared" ref="H529:I529" si="74">H530</f>
        <v>153.70400000000001</v>
      </c>
      <c r="I529" s="18">
        <f t="shared" si="74"/>
        <v>153.70400000000001</v>
      </c>
    </row>
    <row r="530" spans="1:9">
      <c r="A530" s="4"/>
      <c r="B530" s="8"/>
      <c r="C530" s="5" t="s">
        <v>59</v>
      </c>
      <c r="D530" s="47" t="s">
        <v>41</v>
      </c>
      <c r="E530" s="49" t="s">
        <v>842</v>
      </c>
      <c r="F530" s="4" t="s">
        <v>47</v>
      </c>
      <c r="G530" s="201" t="s">
        <v>48</v>
      </c>
      <c r="H530" s="18">
        <v>153.70400000000001</v>
      </c>
      <c r="I530" s="18">
        <v>153.70400000000001</v>
      </c>
    </row>
    <row r="531" spans="1:9" ht="70.900000000000006" customHeight="1">
      <c r="A531" s="4"/>
      <c r="B531" s="8"/>
      <c r="C531" s="5" t="s">
        <v>59</v>
      </c>
      <c r="D531" s="47" t="s">
        <v>41</v>
      </c>
      <c r="E531" s="49" t="s">
        <v>844</v>
      </c>
      <c r="F531" s="50"/>
      <c r="G531" s="201" t="s">
        <v>843</v>
      </c>
      <c r="H531" s="48">
        <f>H532</f>
        <v>185.10900000000001</v>
      </c>
      <c r="I531" s="48">
        <f t="shared" ref="I531" si="75">I532</f>
        <v>185.108</v>
      </c>
    </row>
    <row r="532" spans="1:9" ht="21.6" customHeight="1">
      <c r="A532" s="4"/>
      <c r="B532" s="8"/>
      <c r="C532" s="5" t="s">
        <v>59</v>
      </c>
      <c r="D532" s="47" t="s">
        <v>41</v>
      </c>
      <c r="E532" s="49" t="s">
        <v>844</v>
      </c>
      <c r="F532" s="20" t="s">
        <v>45</v>
      </c>
      <c r="G532" s="21" t="s">
        <v>46</v>
      </c>
      <c r="H532" s="18">
        <f t="shared" ref="H532:I532" si="76">H533</f>
        <v>185.10900000000001</v>
      </c>
      <c r="I532" s="18">
        <f t="shared" si="76"/>
        <v>185.108</v>
      </c>
    </row>
    <row r="533" spans="1:9">
      <c r="A533" s="4"/>
      <c r="B533" s="8"/>
      <c r="C533" s="5" t="s">
        <v>59</v>
      </c>
      <c r="D533" s="47" t="s">
        <v>41</v>
      </c>
      <c r="E533" s="49" t="s">
        <v>844</v>
      </c>
      <c r="F533" s="4" t="s">
        <v>47</v>
      </c>
      <c r="G533" s="201" t="s">
        <v>48</v>
      </c>
      <c r="H533" s="18">
        <v>185.10900000000001</v>
      </c>
      <c r="I533" s="18">
        <v>185.108</v>
      </c>
    </row>
    <row r="534" spans="1:9" ht="81" customHeight="1">
      <c r="A534" s="4"/>
      <c r="B534" s="8"/>
      <c r="C534" s="5" t="s">
        <v>59</v>
      </c>
      <c r="D534" s="47" t="s">
        <v>41</v>
      </c>
      <c r="E534" s="49" t="s">
        <v>845</v>
      </c>
      <c r="F534" s="50"/>
      <c r="G534" s="201" t="s">
        <v>866</v>
      </c>
      <c r="H534" s="48">
        <f>H535</f>
        <v>185.10900000000001</v>
      </c>
      <c r="I534" s="48">
        <f t="shared" ref="I534" si="77">I535</f>
        <v>185.108</v>
      </c>
    </row>
    <row r="535" spans="1:9" ht="26.45" customHeight="1">
      <c r="A535" s="4"/>
      <c r="B535" s="8"/>
      <c r="C535" s="5" t="s">
        <v>59</v>
      </c>
      <c r="D535" s="47" t="s">
        <v>41</v>
      </c>
      <c r="E535" s="49" t="s">
        <v>845</v>
      </c>
      <c r="F535" s="20" t="s">
        <v>45</v>
      </c>
      <c r="G535" s="21" t="s">
        <v>46</v>
      </c>
      <c r="H535" s="18">
        <f t="shared" ref="H535:I535" si="78">H536</f>
        <v>185.10900000000001</v>
      </c>
      <c r="I535" s="18">
        <f t="shared" si="78"/>
        <v>185.108</v>
      </c>
    </row>
    <row r="536" spans="1:9">
      <c r="A536" s="4"/>
      <c r="B536" s="8"/>
      <c r="C536" s="5" t="s">
        <v>59</v>
      </c>
      <c r="D536" s="47" t="s">
        <v>41</v>
      </c>
      <c r="E536" s="49" t="s">
        <v>845</v>
      </c>
      <c r="F536" s="4" t="s">
        <v>47</v>
      </c>
      <c r="G536" s="201" t="s">
        <v>48</v>
      </c>
      <c r="H536" s="18">
        <v>185.10900000000001</v>
      </c>
      <c r="I536" s="18">
        <v>185.108</v>
      </c>
    </row>
    <row r="537" spans="1:9" ht="69.599999999999994" customHeight="1">
      <c r="A537" s="4"/>
      <c r="B537" s="8"/>
      <c r="C537" s="5" t="s">
        <v>59</v>
      </c>
      <c r="D537" s="47" t="s">
        <v>41</v>
      </c>
      <c r="E537" s="49" t="s">
        <v>847</v>
      </c>
      <c r="F537" s="50"/>
      <c r="G537" s="201" t="s">
        <v>846</v>
      </c>
      <c r="H537" s="48">
        <f>H538</f>
        <v>210.39400000000001</v>
      </c>
      <c r="I537" s="48">
        <f t="shared" ref="I537" si="79">I538</f>
        <v>210.39400000000001</v>
      </c>
    </row>
    <row r="538" spans="1:9" ht="22.9" customHeight="1">
      <c r="A538" s="4"/>
      <c r="B538" s="8"/>
      <c r="C538" s="5" t="s">
        <v>59</v>
      </c>
      <c r="D538" s="47" t="s">
        <v>41</v>
      </c>
      <c r="E538" s="49" t="s">
        <v>847</v>
      </c>
      <c r="F538" s="20" t="s">
        <v>45</v>
      </c>
      <c r="G538" s="21" t="s">
        <v>46</v>
      </c>
      <c r="H538" s="18">
        <f t="shared" ref="H538:I538" si="80">H539</f>
        <v>210.39400000000001</v>
      </c>
      <c r="I538" s="18">
        <f t="shared" si="80"/>
        <v>210.39400000000001</v>
      </c>
    </row>
    <row r="539" spans="1:9">
      <c r="A539" s="4"/>
      <c r="B539" s="8"/>
      <c r="C539" s="5" t="s">
        <v>59</v>
      </c>
      <c r="D539" s="47" t="s">
        <v>41</v>
      </c>
      <c r="E539" s="49" t="s">
        <v>847</v>
      </c>
      <c r="F539" s="4" t="s">
        <v>47</v>
      </c>
      <c r="G539" s="201" t="s">
        <v>48</v>
      </c>
      <c r="H539" s="18">
        <v>210.39400000000001</v>
      </c>
      <c r="I539" s="18">
        <v>210.39400000000001</v>
      </c>
    </row>
    <row r="540" spans="1:9" ht="70.900000000000006" customHeight="1">
      <c r="A540" s="4"/>
      <c r="B540" s="8"/>
      <c r="C540" s="5" t="s">
        <v>59</v>
      </c>
      <c r="D540" s="47" t="s">
        <v>41</v>
      </c>
      <c r="E540" s="49" t="s">
        <v>848</v>
      </c>
      <c r="F540" s="50"/>
      <c r="G540" s="201" t="s">
        <v>849</v>
      </c>
      <c r="H540" s="48">
        <f>H541</f>
        <v>210.39400000000001</v>
      </c>
      <c r="I540" s="48">
        <f t="shared" ref="I540" si="81">I541</f>
        <v>210.39400000000001</v>
      </c>
    </row>
    <row r="541" spans="1:9" ht="24.6" customHeight="1">
      <c r="A541" s="4"/>
      <c r="B541" s="8"/>
      <c r="C541" s="5" t="s">
        <v>59</v>
      </c>
      <c r="D541" s="47" t="s">
        <v>41</v>
      </c>
      <c r="E541" s="49" t="s">
        <v>848</v>
      </c>
      <c r="F541" s="20" t="s">
        <v>45</v>
      </c>
      <c r="G541" s="21" t="s">
        <v>46</v>
      </c>
      <c r="H541" s="18">
        <f t="shared" ref="H541:I541" si="82">H542</f>
        <v>210.39400000000001</v>
      </c>
      <c r="I541" s="18">
        <f t="shared" si="82"/>
        <v>210.39400000000001</v>
      </c>
    </row>
    <row r="542" spans="1:9">
      <c r="A542" s="4"/>
      <c r="B542" s="8"/>
      <c r="C542" s="5" t="s">
        <v>59</v>
      </c>
      <c r="D542" s="47" t="s">
        <v>41</v>
      </c>
      <c r="E542" s="49" t="s">
        <v>848</v>
      </c>
      <c r="F542" s="4" t="s">
        <v>47</v>
      </c>
      <c r="G542" s="201" t="s">
        <v>48</v>
      </c>
      <c r="H542" s="18">
        <v>210.39400000000001</v>
      </c>
      <c r="I542" s="18">
        <v>210.39400000000001</v>
      </c>
    </row>
    <row r="543" spans="1:9" ht="71.45" customHeight="1">
      <c r="A543" s="4"/>
      <c r="B543" s="8"/>
      <c r="C543" s="5" t="s">
        <v>59</v>
      </c>
      <c r="D543" s="47" t="s">
        <v>41</v>
      </c>
      <c r="E543" s="49" t="s">
        <v>851</v>
      </c>
      <c r="F543" s="50"/>
      <c r="G543" s="201" t="s">
        <v>850</v>
      </c>
      <c r="H543" s="48">
        <f>H544</f>
        <v>210.39400000000001</v>
      </c>
      <c r="I543" s="48">
        <f t="shared" ref="I543" si="83">I544</f>
        <v>210.39400000000001</v>
      </c>
    </row>
    <row r="544" spans="1:9" ht="24.6" customHeight="1">
      <c r="A544" s="4"/>
      <c r="B544" s="8"/>
      <c r="C544" s="5" t="s">
        <v>59</v>
      </c>
      <c r="D544" s="47" t="s">
        <v>41</v>
      </c>
      <c r="E544" s="49" t="s">
        <v>851</v>
      </c>
      <c r="F544" s="20" t="s">
        <v>45</v>
      </c>
      <c r="G544" s="21" t="s">
        <v>46</v>
      </c>
      <c r="H544" s="18">
        <f t="shared" ref="H544:I544" si="84">H545</f>
        <v>210.39400000000001</v>
      </c>
      <c r="I544" s="18">
        <f t="shared" si="84"/>
        <v>210.39400000000001</v>
      </c>
    </row>
    <row r="545" spans="1:11">
      <c r="A545" s="4"/>
      <c r="B545" s="8"/>
      <c r="C545" s="5" t="s">
        <v>59</v>
      </c>
      <c r="D545" s="47" t="s">
        <v>41</v>
      </c>
      <c r="E545" s="49" t="s">
        <v>851</v>
      </c>
      <c r="F545" s="4" t="s">
        <v>47</v>
      </c>
      <c r="G545" s="201" t="s">
        <v>48</v>
      </c>
      <c r="H545" s="18">
        <v>210.39400000000001</v>
      </c>
      <c r="I545" s="18">
        <v>210.39400000000001</v>
      </c>
    </row>
    <row r="546" spans="1:11" ht="81" customHeight="1">
      <c r="A546" s="4"/>
      <c r="B546" s="8"/>
      <c r="C546" s="5" t="s">
        <v>59</v>
      </c>
      <c r="D546" s="47" t="s">
        <v>41</v>
      </c>
      <c r="E546" s="49" t="s">
        <v>852</v>
      </c>
      <c r="F546" s="50"/>
      <c r="G546" s="201" t="s">
        <v>867</v>
      </c>
      <c r="H546" s="48">
        <f>H547</f>
        <v>153.70400000000001</v>
      </c>
      <c r="I546" s="48">
        <f t="shared" ref="I546:K546" si="85">I547</f>
        <v>153.70400000000001</v>
      </c>
      <c r="J546" s="48">
        <f t="shared" si="85"/>
        <v>0</v>
      </c>
      <c r="K546" s="48">
        <f t="shared" si="85"/>
        <v>0</v>
      </c>
    </row>
    <row r="547" spans="1:11" ht="24" customHeight="1">
      <c r="A547" s="4"/>
      <c r="B547" s="8"/>
      <c r="C547" s="5" t="s">
        <v>59</v>
      </c>
      <c r="D547" s="47" t="s">
        <v>41</v>
      </c>
      <c r="E547" s="49" t="s">
        <v>852</v>
      </c>
      <c r="F547" s="20" t="s">
        <v>45</v>
      </c>
      <c r="G547" s="21" t="s">
        <v>46</v>
      </c>
      <c r="H547" s="18">
        <f t="shared" ref="H547:I547" si="86">H548</f>
        <v>153.70400000000001</v>
      </c>
      <c r="I547" s="18">
        <f t="shared" si="86"/>
        <v>153.70400000000001</v>
      </c>
    </row>
    <row r="548" spans="1:11">
      <c r="A548" s="4"/>
      <c r="B548" s="8"/>
      <c r="C548" s="5" t="s">
        <v>59</v>
      </c>
      <c r="D548" s="47" t="s">
        <v>41</v>
      </c>
      <c r="E548" s="49" t="s">
        <v>852</v>
      </c>
      <c r="F548" s="4" t="s">
        <v>47</v>
      </c>
      <c r="G548" s="201" t="s">
        <v>48</v>
      </c>
      <c r="H548" s="18">
        <v>153.70400000000001</v>
      </c>
      <c r="I548" s="18">
        <v>153.70400000000001</v>
      </c>
    </row>
    <row r="549" spans="1:11" ht="80.45" customHeight="1">
      <c r="A549" s="4"/>
      <c r="B549" s="8"/>
      <c r="C549" s="5" t="s">
        <v>59</v>
      </c>
      <c r="D549" s="47" t="s">
        <v>41</v>
      </c>
      <c r="E549" s="49" t="s">
        <v>853</v>
      </c>
      <c r="F549" s="50"/>
      <c r="G549" s="201" t="s">
        <v>868</v>
      </c>
      <c r="H549" s="48">
        <f>H550</f>
        <v>128.971</v>
      </c>
      <c r="I549" s="48">
        <f t="shared" ref="I549" si="87">I550</f>
        <v>128.971</v>
      </c>
    </row>
    <row r="550" spans="1:11" ht="24.6" customHeight="1">
      <c r="A550" s="4"/>
      <c r="B550" s="8"/>
      <c r="C550" s="5" t="s">
        <v>59</v>
      </c>
      <c r="D550" s="47" t="s">
        <v>41</v>
      </c>
      <c r="E550" s="49" t="s">
        <v>853</v>
      </c>
      <c r="F550" s="20" t="s">
        <v>45</v>
      </c>
      <c r="G550" s="21" t="s">
        <v>46</v>
      </c>
      <c r="H550" s="18">
        <f t="shared" ref="H550:I550" si="88">H551</f>
        <v>128.971</v>
      </c>
      <c r="I550" s="18">
        <f t="shared" si="88"/>
        <v>128.971</v>
      </c>
    </row>
    <row r="551" spans="1:11">
      <c r="A551" s="4"/>
      <c r="B551" s="8"/>
      <c r="C551" s="5" t="s">
        <v>59</v>
      </c>
      <c r="D551" s="47" t="s">
        <v>41</v>
      </c>
      <c r="E551" s="49" t="s">
        <v>853</v>
      </c>
      <c r="F551" s="4" t="s">
        <v>47</v>
      </c>
      <c r="G551" s="201" t="s">
        <v>48</v>
      </c>
      <c r="H551" s="18">
        <v>128.971</v>
      </c>
      <c r="I551" s="18">
        <v>128.971</v>
      </c>
    </row>
    <row r="552" spans="1:11" ht="96">
      <c r="A552" s="4"/>
      <c r="B552" s="8"/>
      <c r="C552" s="5" t="s">
        <v>59</v>
      </c>
      <c r="D552" s="47" t="s">
        <v>41</v>
      </c>
      <c r="E552" s="49" t="s">
        <v>854</v>
      </c>
      <c r="F552" s="50"/>
      <c r="G552" s="201" t="s">
        <v>869</v>
      </c>
      <c r="H552" s="48">
        <f>H553</f>
        <v>153.70400000000001</v>
      </c>
      <c r="I552" s="48">
        <f t="shared" ref="I552" si="89">I553</f>
        <v>153.70400000000001</v>
      </c>
    </row>
    <row r="553" spans="1:11" ht="24" customHeight="1">
      <c r="A553" s="4"/>
      <c r="B553" s="8"/>
      <c r="C553" s="5" t="s">
        <v>59</v>
      </c>
      <c r="D553" s="47" t="s">
        <v>41</v>
      </c>
      <c r="E553" s="49" t="s">
        <v>854</v>
      </c>
      <c r="F553" s="20" t="s">
        <v>45</v>
      </c>
      <c r="G553" s="21" t="s">
        <v>46</v>
      </c>
      <c r="H553" s="18">
        <f t="shared" ref="H553:I553" si="90">H554</f>
        <v>153.70400000000001</v>
      </c>
      <c r="I553" s="18">
        <f t="shared" si="90"/>
        <v>153.70400000000001</v>
      </c>
    </row>
    <row r="554" spans="1:11">
      <c r="A554" s="4"/>
      <c r="B554" s="8"/>
      <c r="C554" s="5" t="s">
        <v>59</v>
      </c>
      <c r="D554" s="47" t="s">
        <v>41</v>
      </c>
      <c r="E554" s="49" t="s">
        <v>854</v>
      </c>
      <c r="F554" s="4" t="s">
        <v>47</v>
      </c>
      <c r="G554" s="201" t="s">
        <v>48</v>
      </c>
      <c r="H554" s="18">
        <v>153.70400000000001</v>
      </c>
      <c r="I554" s="18">
        <v>153.70400000000001</v>
      </c>
    </row>
    <row r="555" spans="1:11" ht="70.900000000000006" customHeight="1">
      <c r="A555" s="4"/>
      <c r="B555" s="8"/>
      <c r="C555" s="5" t="s">
        <v>59</v>
      </c>
      <c r="D555" s="47" t="s">
        <v>41</v>
      </c>
      <c r="E555" s="49" t="s">
        <v>856</v>
      </c>
      <c r="F555" s="50"/>
      <c r="G555" s="201" t="s">
        <v>855</v>
      </c>
      <c r="H555" s="48">
        <f>H556</f>
        <v>185.10900000000001</v>
      </c>
      <c r="I555" s="48">
        <f t="shared" ref="I555" si="91">I556</f>
        <v>185.108</v>
      </c>
    </row>
    <row r="556" spans="1:11" ht="22.9" customHeight="1">
      <c r="A556" s="4"/>
      <c r="B556" s="8"/>
      <c r="C556" s="5" t="s">
        <v>59</v>
      </c>
      <c r="D556" s="47" t="s">
        <v>41</v>
      </c>
      <c r="E556" s="49" t="s">
        <v>856</v>
      </c>
      <c r="F556" s="20" t="s">
        <v>45</v>
      </c>
      <c r="G556" s="21" t="s">
        <v>46</v>
      </c>
      <c r="H556" s="18">
        <f t="shared" ref="H556:I556" si="92">H557</f>
        <v>185.10900000000001</v>
      </c>
      <c r="I556" s="18">
        <f t="shared" si="92"/>
        <v>185.108</v>
      </c>
    </row>
    <row r="557" spans="1:11">
      <c r="A557" s="4"/>
      <c r="B557" s="8"/>
      <c r="C557" s="5" t="s">
        <v>59</v>
      </c>
      <c r="D557" s="47" t="s">
        <v>41</v>
      </c>
      <c r="E557" s="49" t="s">
        <v>856</v>
      </c>
      <c r="F557" s="4" t="s">
        <v>47</v>
      </c>
      <c r="G557" s="201" t="s">
        <v>48</v>
      </c>
      <c r="H557" s="18">
        <v>185.10900000000001</v>
      </c>
      <c r="I557" s="18">
        <v>185.108</v>
      </c>
    </row>
    <row r="558" spans="1:11" ht="70.900000000000006" customHeight="1">
      <c r="A558" s="4"/>
      <c r="B558" s="8"/>
      <c r="C558" s="5" t="s">
        <v>59</v>
      </c>
      <c r="D558" s="47" t="s">
        <v>41</v>
      </c>
      <c r="E558" s="49" t="s">
        <v>857</v>
      </c>
      <c r="F558" s="50"/>
      <c r="G558" s="201" t="s">
        <v>858</v>
      </c>
      <c r="H558" s="48">
        <f>H559</f>
        <v>185.10900000000001</v>
      </c>
      <c r="I558" s="48">
        <f t="shared" ref="I558" si="93">I559</f>
        <v>185.108</v>
      </c>
    </row>
    <row r="559" spans="1:11" ht="24" customHeight="1">
      <c r="A559" s="4"/>
      <c r="B559" s="8"/>
      <c r="C559" s="5" t="s">
        <v>59</v>
      </c>
      <c r="D559" s="47" t="s">
        <v>41</v>
      </c>
      <c r="E559" s="49" t="s">
        <v>857</v>
      </c>
      <c r="F559" s="20" t="s">
        <v>45</v>
      </c>
      <c r="G559" s="21" t="s">
        <v>46</v>
      </c>
      <c r="H559" s="18">
        <f t="shared" ref="H559:I559" si="94">H560</f>
        <v>185.10900000000001</v>
      </c>
      <c r="I559" s="18">
        <f t="shared" si="94"/>
        <v>185.108</v>
      </c>
    </row>
    <row r="560" spans="1:11">
      <c r="A560" s="4"/>
      <c r="B560" s="8"/>
      <c r="C560" s="5" t="s">
        <v>59</v>
      </c>
      <c r="D560" s="47" t="s">
        <v>41</v>
      </c>
      <c r="E560" s="49" t="s">
        <v>857</v>
      </c>
      <c r="F560" s="4" t="s">
        <v>47</v>
      </c>
      <c r="G560" s="201" t="s">
        <v>48</v>
      </c>
      <c r="H560" s="18">
        <v>185.10900000000001</v>
      </c>
      <c r="I560" s="18">
        <v>185.108</v>
      </c>
    </row>
    <row r="561" spans="1:9" ht="71.45" customHeight="1">
      <c r="A561" s="4"/>
      <c r="B561" s="8"/>
      <c r="C561" s="5" t="s">
        <v>59</v>
      </c>
      <c r="D561" s="47" t="s">
        <v>41</v>
      </c>
      <c r="E561" s="49" t="s">
        <v>860</v>
      </c>
      <c r="F561" s="50"/>
      <c r="G561" s="201" t="s">
        <v>859</v>
      </c>
      <c r="H561" s="48">
        <f>H562</f>
        <v>185.10900000000001</v>
      </c>
      <c r="I561" s="48">
        <f t="shared" ref="I561" si="95">I562</f>
        <v>185.108</v>
      </c>
    </row>
    <row r="562" spans="1:9" ht="24" customHeight="1">
      <c r="A562" s="4"/>
      <c r="B562" s="8"/>
      <c r="C562" s="5" t="s">
        <v>59</v>
      </c>
      <c r="D562" s="47" t="s">
        <v>41</v>
      </c>
      <c r="E562" s="49" t="s">
        <v>860</v>
      </c>
      <c r="F562" s="20" t="s">
        <v>45</v>
      </c>
      <c r="G562" s="21" t="s">
        <v>46</v>
      </c>
      <c r="H562" s="18">
        <f t="shared" ref="H562:I562" si="96">H563</f>
        <v>185.10900000000001</v>
      </c>
      <c r="I562" s="18">
        <f t="shared" si="96"/>
        <v>185.108</v>
      </c>
    </row>
    <row r="563" spans="1:9">
      <c r="A563" s="4"/>
      <c r="B563" s="8"/>
      <c r="C563" s="5" t="s">
        <v>59</v>
      </c>
      <c r="D563" s="47" t="s">
        <v>41</v>
      </c>
      <c r="E563" s="49" t="s">
        <v>860</v>
      </c>
      <c r="F563" s="4" t="s">
        <v>47</v>
      </c>
      <c r="G563" s="201" t="s">
        <v>48</v>
      </c>
      <c r="H563" s="18">
        <v>185.10900000000001</v>
      </c>
      <c r="I563" s="18">
        <v>185.108</v>
      </c>
    </row>
    <row r="564" spans="1:9" ht="36">
      <c r="A564" s="4"/>
      <c r="B564" s="8"/>
      <c r="C564" s="5" t="s">
        <v>59</v>
      </c>
      <c r="D564" s="47" t="s">
        <v>41</v>
      </c>
      <c r="E564" s="49" t="s">
        <v>348</v>
      </c>
      <c r="F564" s="50"/>
      <c r="G564" s="27" t="s">
        <v>349</v>
      </c>
      <c r="H564" s="48">
        <f>H565+H581</f>
        <v>45471.038</v>
      </c>
      <c r="I564" s="48">
        <f>I565+I581</f>
        <v>44618.350000000006</v>
      </c>
    </row>
    <row r="565" spans="1:9" ht="23.45" customHeight="1">
      <c r="A565" s="4"/>
      <c r="B565" s="8"/>
      <c r="C565" s="5" t="s">
        <v>59</v>
      </c>
      <c r="D565" s="47" t="s">
        <v>41</v>
      </c>
      <c r="E565" s="49" t="s">
        <v>350</v>
      </c>
      <c r="F565" s="50"/>
      <c r="G565" s="27" t="s">
        <v>351</v>
      </c>
      <c r="H565" s="48">
        <f>H566+H569+H572+H575+H578</f>
        <v>11974.899000000001</v>
      </c>
      <c r="I565" s="48">
        <f>I566+I569+I572+I575+I578</f>
        <v>11287.511999999999</v>
      </c>
    </row>
    <row r="566" spans="1:9" ht="24">
      <c r="A566" s="4"/>
      <c r="B566" s="8"/>
      <c r="C566" s="5" t="s">
        <v>59</v>
      </c>
      <c r="D566" s="47" t="s">
        <v>41</v>
      </c>
      <c r="E566" s="49" t="s">
        <v>352</v>
      </c>
      <c r="F566" s="50"/>
      <c r="G566" s="27" t="s">
        <v>353</v>
      </c>
      <c r="H566" s="48">
        <f>H567</f>
        <v>384.202</v>
      </c>
      <c r="I566" s="48">
        <f t="shared" ref="I566:I567" si="97">I567</f>
        <v>384.2</v>
      </c>
    </row>
    <row r="567" spans="1:9" ht="24.6" customHeight="1">
      <c r="A567" s="4"/>
      <c r="B567" s="8"/>
      <c r="C567" s="5" t="s">
        <v>59</v>
      </c>
      <c r="D567" s="47" t="s">
        <v>41</v>
      </c>
      <c r="E567" s="49" t="s">
        <v>352</v>
      </c>
      <c r="F567" s="20" t="s">
        <v>45</v>
      </c>
      <c r="G567" s="21" t="s">
        <v>46</v>
      </c>
      <c r="H567" s="48">
        <f>H568</f>
        <v>384.202</v>
      </c>
      <c r="I567" s="48">
        <f t="shared" si="97"/>
        <v>384.2</v>
      </c>
    </row>
    <row r="568" spans="1:9">
      <c r="A568" s="4"/>
      <c r="B568" s="8"/>
      <c r="C568" s="5" t="s">
        <v>59</v>
      </c>
      <c r="D568" s="47" t="s">
        <v>41</v>
      </c>
      <c r="E568" s="49" t="s">
        <v>352</v>
      </c>
      <c r="F568" s="4" t="s">
        <v>47</v>
      </c>
      <c r="G568" s="178" t="s">
        <v>48</v>
      </c>
      <c r="H568" s="48">
        <v>384.202</v>
      </c>
      <c r="I568" s="48">
        <v>384.2</v>
      </c>
    </row>
    <row r="569" spans="1:9" ht="36">
      <c r="A569" s="4"/>
      <c r="B569" s="8"/>
      <c r="C569" s="5" t="s">
        <v>59</v>
      </c>
      <c r="D569" s="47" t="s">
        <v>41</v>
      </c>
      <c r="E569" s="49" t="s">
        <v>354</v>
      </c>
      <c r="F569" s="50"/>
      <c r="G569" s="27" t="s">
        <v>355</v>
      </c>
      <c r="H569" s="48">
        <f>H570</f>
        <v>2251.9749999999999</v>
      </c>
      <c r="I569" s="48">
        <f>I570</f>
        <v>2164.5749999999998</v>
      </c>
    </row>
    <row r="570" spans="1:9" ht="24" customHeight="1">
      <c r="A570" s="4"/>
      <c r="B570" s="8"/>
      <c r="C570" s="5" t="s">
        <v>59</v>
      </c>
      <c r="D570" s="47" t="s">
        <v>41</v>
      </c>
      <c r="E570" s="49" t="s">
        <v>354</v>
      </c>
      <c r="F570" s="20" t="s">
        <v>45</v>
      </c>
      <c r="G570" s="21" t="s">
        <v>46</v>
      </c>
      <c r="H570" s="48">
        <f>H571</f>
        <v>2251.9749999999999</v>
      </c>
      <c r="I570" s="48">
        <f t="shared" ref="I570" si="98">I571</f>
        <v>2164.5749999999998</v>
      </c>
    </row>
    <row r="571" spans="1:9">
      <c r="A571" s="4"/>
      <c r="B571" s="8"/>
      <c r="C571" s="5" t="s">
        <v>59</v>
      </c>
      <c r="D571" s="47" t="s">
        <v>41</v>
      </c>
      <c r="E571" s="49" t="s">
        <v>354</v>
      </c>
      <c r="F571" s="4" t="s">
        <v>47</v>
      </c>
      <c r="G571" s="178" t="s">
        <v>48</v>
      </c>
      <c r="H571" s="48">
        <v>2251.9749999999999</v>
      </c>
      <c r="I571" s="48">
        <v>2164.5749999999998</v>
      </c>
    </row>
    <row r="572" spans="1:9" ht="24">
      <c r="A572" s="4"/>
      <c r="B572" s="8"/>
      <c r="C572" s="5" t="s">
        <v>59</v>
      </c>
      <c r="D572" s="47" t="s">
        <v>41</v>
      </c>
      <c r="E572" s="49" t="s">
        <v>356</v>
      </c>
      <c r="F572" s="50"/>
      <c r="G572" s="178" t="s">
        <v>357</v>
      </c>
      <c r="H572" s="48">
        <f>H573</f>
        <v>6998.2</v>
      </c>
      <c r="I572" s="48">
        <f t="shared" ref="I572:I573" si="99">I573</f>
        <v>6998.2</v>
      </c>
    </row>
    <row r="573" spans="1:9" ht="36">
      <c r="A573" s="4"/>
      <c r="B573" s="8"/>
      <c r="C573" s="5" t="s">
        <v>59</v>
      </c>
      <c r="D573" s="47" t="s">
        <v>41</v>
      </c>
      <c r="E573" s="49" t="s">
        <v>356</v>
      </c>
      <c r="F573" s="20" t="s">
        <v>45</v>
      </c>
      <c r="G573" s="21" t="s">
        <v>46</v>
      </c>
      <c r="H573" s="48">
        <f>H574</f>
        <v>6998.2</v>
      </c>
      <c r="I573" s="48">
        <f t="shared" si="99"/>
        <v>6998.2</v>
      </c>
    </row>
    <row r="574" spans="1:9">
      <c r="A574" s="4"/>
      <c r="B574" s="8"/>
      <c r="C574" s="5" t="s">
        <v>59</v>
      </c>
      <c r="D574" s="47" t="s">
        <v>41</v>
      </c>
      <c r="E574" s="49" t="s">
        <v>356</v>
      </c>
      <c r="F574" s="4" t="s">
        <v>47</v>
      </c>
      <c r="G574" s="178" t="s">
        <v>48</v>
      </c>
      <c r="H574" s="48">
        <v>6998.2</v>
      </c>
      <c r="I574" s="48">
        <v>6998.2</v>
      </c>
    </row>
    <row r="575" spans="1:9" ht="36">
      <c r="A575" s="4"/>
      <c r="B575" s="8"/>
      <c r="C575" s="5" t="s">
        <v>59</v>
      </c>
      <c r="D575" s="47" t="s">
        <v>41</v>
      </c>
      <c r="E575" s="49" t="s">
        <v>358</v>
      </c>
      <c r="F575" s="50"/>
      <c r="G575" s="178" t="s">
        <v>359</v>
      </c>
      <c r="H575" s="48">
        <f>H576</f>
        <v>70.688999999999993</v>
      </c>
      <c r="I575" s="48">
        <f t="shared" ref="I575:I576" si="100">I576</f>
        <v>70.688999999999993</v>
      </c>
    </row>
    <row r="576" spans="1:9" ht="24.6" customHeight="1">
      <c r="A576" s="4"/>
      <c r="B576" s="8"/>
      <c r="C576" s="5" t="s">
        <v>59</v>
      </c>
      <c r="D576" s="47" t="s">
        <v>41</v>
      </c>
      <c r="E576" s="49" t="s">
        <v>358</v>
      </c>
      <c r="F576" s="20" t="s">
        <v>45</v>
      </c>
      <c r="G576" s="21" t="s">
        <v>46</v>
      </c>
      <c r="H576" s="48">
        <f>H577</f>
        <v>70.688999999999993</v>
      </c>
      <c r="I576" s="48">
        <f t="shared" si="100"/>
        <v>70.688999999999993</v>
      </c>
    </row>
    <row r="577" spans="1:9">
      <c r="A577" s="4"/>
      <c r="B577" s="8"/>
      <c r="C577" s="5" t="s">
        <v>59</v>
      </c>
      <c r="D577" s="47" t="s">
        <v>41</v>
      </c>
      <c r="E577" s="49" t="s">
        <v>358</v>
      </c>
      <c r="F577" s="4" t="s">
        <v>47</v>
      </c>
      <c r="G577" s="178" t="s">
        <v>48</v>
      </c>
      <c r="H577" s="48">
        <v>70.688999999999993</v>
      </c>
      <c r="I577" s="48">
        <v>70.688999999999993</v>
      </c>
    </row>
    <row r="578" spans="1:9" ht="35.450000000000003" customHeight="1">
      <c r="A578" s="4"/>
      <c r="B578" s="8"/>
      <c r="C578" s="5" t="s">
        <v>59</v>
      </c>
      <c r="D578" s="47" t="s">
        <v>41</v>
      </c>
      <c r="E578" s="49" t="s">
        <v>360</v>
      </c>
      <c r="F578" s="50"/>
      <c r="G578" s="178" t="s">
        <v>361</v>
      </c>
      <c r="H578" s="48">
        <f>H579</f>
        <v>2269.8330000000001</v>
      </c>
      <c r="I578" s="48">
        <f t="shared" ref="I578:I579" si="101">I579</f>
        <v>1669.848</v>
      </c>
    </row>
    <row r="579" spans="1:9" ht="24" customHeight="1">
      <c r="A579" s="4"/>
      <c r="B579" s="8"/>
      <c r="C579" s="5" t="s">
        <v>59</v>
      </c>
      <c r="D579" s="47" t="s">
        <v>41</v>
      </c>
      <c r="E579" s="49" t="s">
        <v>360</v>
      </c>
      <c r="F579" s="20" t="s">
        <v>45</v>
      </c>
      <c r="G579" s="21" t="s">
        <v>46</v>
      </c>
      <c r="H579" s="48">
        <f>H580</f>
        <v>2269.8330000000001</v>
      </c>
      <c r="I579" s="48">
        <f t="shared" si="101"/>
        <v>1669.848</v>
      </c>
    </row>
    <row r="580" spans="1:9">
      <c r="A580" s="4"/>
      <c r="B580" s="8"/>
      <c r="C580" s="5" t="s">
        <v>59</v>
      </c>
      <c r="D580" s="47" t="s">
        <v>41</v>
      </c>
      <c r="E580" s="49" t="s">
        <v>360</v>
      </c>
      <c r="F580" s="4" t="s">
        <v>47</v>
      </c>
      <c r="G580" s="178" t="s">
        <v>48</v>
      </c>
      <c r="H580" s="48">
        <v>2269.8330000000001</v>
      </c>
      <c r="I580" s="48">
        <v>1669.848</v>
      </c>
    </row>
    <row r="581" spans="1:9" ht="48">
      <c r="A581" s="4"/>
      <c r="B581" s="8"/>
      <c r="C581" s="5" t="s">
        <v>59</v>
      </c>
      <c r="D581" s="47" t="s">
        <v>41</v>
      </c>
      <c r="E581" s="51" t="s">
        <v>362</v>
      </c>
      <c r="F581" s="50"/>
      <c r="G581" s="27" t="s">
        <v>363</v>
      </c>
      <c r="H581" s="48">
        <f>H582+H585</f>
        <v>33496.138999999996</v>
      </c>
      <c r="I581" s="48">
        <f>I582+I585</f>
        <v>33330.838000000003</v>
      </c>
    </row>
    <row r="582" spans="1:9" ht="24">
      <c r="A582" s="4"/>
      <c r="B582" s="8"/>
      <c r="C582" s="5" t="s">
        <v>59</v>
      </c>
      <c r="D582" s="47" t="s">
        <v>41</v>
      </c>
      <c r="E582" s="51" t="s">
        <v>364</v>
      </c>
      <c r="F582" s="50"/>
      <c r="G582" s="27" t="s">
        <v>365</v>
      </c>
      <c r="H582" s="48">
        <f>H583</f>
        <v>11615.050999999999</v>
      </c>
      <c r="I582" s="48">
        <f t="shared" ref="I582:I583" si="102">I583</f>
        <v>11610.268</v>
      </c>
    </row>
    <row r="583" spans="1:9" ht="24" customHeight="1">
      <c r="A583" s="4"/>
      <c r="B583" s="8"/>
      <c r="C583" s="5" t="s">
        <v>59</v>
      </c>
      <c r="D583" s="47" t="s">
        <v>41</v>
      </c>
      <c r="E583" s="51" t="s">
        <v>364</v>
      </c>
      <c r="F583" s="20" t="s">
        <v>45</v>
      </c>
      <c r="G583" s="21" t="s">
        <v>46</v>
      </c>
      <c r="H583" s="48">
        <f>H584</f>
        <v>11615.050999999999</v>
      </c>
      <c r="I583" s="48">
        <f t="shared" si="102"/>
        <v>11610.268</v>
      </c>
    </row>
    <row r="584" spans="1:9">
      <c r="A584" s="4"/>
      <c r="B584" s="8"/>
      <c r="C584" s="5" t="s">
        <v>59</v>
      </c>
      <c r="D584" s="47" t="s">
        <v>41</v>
      </c>
      <c r="E584" s="51" t="s">
        <v>364</v>
      </c>
      <c r="F584" s="4" t="s">
        <v>47</v>
      </c>
      <c r="G584" s="178" t="s">
        <v>48</v>
      </c>
      <c r="H584" s="48">
        <v>11615.050999999999</v>
      </c>
      <c r="I584" s="48">
        <v>11610.268</v>
      </c>
    </row>
    <row r="585" spans="1:9" ht="37.15" customHeight="1">
      <c r="A585" s="4"/>
      <c r="B585" s="8"/>
      <c r="C585" s="5" t="s">
        <v>59</v>
      </c>
      <c r="D585" s="47" t="s">
        <v>41</v>
      </c>
      <c r="E585" s="51" t="s">
        <v>366</v>
      </c>
      <c r="F585" s="136"/>
      <c r="G585" s="201" t="s">
        <v>367</v>
      </c>
      <c r="H585" s="48">
        <f>H586</f>
        <v>21881.088</v>
      </c>
      <c r="I585" s="48">
        <f t="shared" ref="I585:I586" si="103">I586</f>
        <v>21720.57</v>
      </c>
    </row>
    <row r="586" spans="1:9" ht="24" customHeight="1">
      <c r="A586" s="4"/>
      <c r="B586" s="8"/>
      <c r="C586" s="5" t="s">
        <v>59</v>
      </c>
      <c r="D586" s="47" t="s">
        <v>41</v>
      </c>
      <c r="E586" s="51" t="s">
        <v>366</v>
      </c>
      <c r="F586" s="20" t="s">
        <v>45</v>
      </c>
      <c r="G586" s="21" t="s">
        <v>46</v>
      </c>
      <c r="H586" s="48">
        <f>H587</f>
        <v>21881.088</v>
      </c>
      <c r="I586" s="48">
        <f t="shared" si="103"/>
        <v>21720.57</v>
      </c>
    </row>
    <row r="587" spans="1:9">
      <c r="A587" s="4"/>
      <c r="B587" s="8"/>
      <c r="C587" s="5" t="s">
        <v>59</v>
      </c>
      <c r="D587" s="47" t="s">
        <v>41</v>
      </c>
      <c r="E587" s="51" t="s">
        <v>366</v>
      </c>
      <c r="F587" s="4" t="s">
        <v>47</v>
      </c>
      <c r="G587" s="178" t="s">
        <v>48</v>
      </c>
      <c r="H587" s="48">
        <v>21881.088</v>
      </c>
      <c r="I587" s="48">
        <v>21720.57</v>
      </c>
    </row>
    <row r="588" spans="1:9">
      <c r="A588" s="4"/>
      <c r="B588" s="8"/>
      <c r="C588" s="5" t="s">
        <v>59</v>
      </c>
      <c r="D588" s="47" t="s">
        <v>41</v>
      </c>
      <c r="E588" s="25" t="s">
        <v>116</v>
      </c>
      <c r="F588" s="50"/>
      <c r="G588" s="27" t="s">
        <v>24</v>
      </c>
      <c r="H588" s="48">
        <f>H589</f>
        <v>17793.47</v>
      </c>
      <c r="I588" s="48">
        <f>I589</f>
        <v>16799.193000000003</v>
      </c>
    </row>
    <row r="589" spans="1:9" ht="24">
      <c r="A589" s="4"/>
      <c r="B589" s="8"/>
      <c r="C589" s="5" t="s">
        <v>59</v>
      </c>
      <c r="D589" s="47" t="s">
        <v>41</v>
      </c>
      <c r="E589" s="49" t="s">
        <v>117</v>
      </c>
      <c r="F589" s="50"/>
      <c r="G589" s="27" t="s">
        <v>26</v>
      </c>
      <c r="H589" s="48">
        <f>H590+H597</f>
        <v>17793.47</v>
      </c>
      <c r="I589" s="48">
        <f>I590+I597</f>
        <v>16799.193000000003</v>
      </c>
    </row>
    <row r="590" spans="1:9" ht="24">
      <c r="A590" s="4"/>
      <c r="B590" s="8"/>
      <c r="C590" s="5" t="s">
        <v>59</v>
      </c>
      <c r="D590" s="47" t="s">
        <v>41</v>
      </c>
      <c r="E590" s="49" t="s">
        <v>368</v>
      </c>
      <c r="F590" s="50"/>
      <c r="G590" s="27" t="s">
        <v>82</v>
      </c>
      <c r="H590" s="48">
        <f>H591+H594</f>
        <v>5284.9560000000001</v>
      </c>
      <c r="I590" s="48">
        <f>I591+I594</f>
        <v>4307.2609999999995</v>
      </c>
    </row>
    <row r="591" spans="1:9" ht="25.15" customHeight="1">
      <c r="A591" s="4"/>
      <c r="B591" s="8"/>
      <c r="C591" s="5" t="s">
        <v>59</v>
      </c>
      <c r="D591" s="47" t="s">
        <v>41</v>
      </c>
      <c r="E591" s="49" t="s">
        <v>368</v>
      </c>
      <c r="F591" s="20" t="s">
        <v>45</v>
      </c>
      <c r="G591" s="21" t="s">
        <v>46</v>
      </c>
      <c r="H591" s="48">
        <f>H592+H593</f>
        <v>5149.6130000000003</v>
      </c>
      <c r="I591" s="48">
        <f>I592+I593</f>
        <v>4171.9179999999997</v>
      </c>
    </row>
    <row r="592" spans="1:9">
      <c r="A592" s="4"/>
      <c r="B592" s="8"/>
      <c r="C592" s="5" t="s">
        <v>59</v>
      </c>
      <c r="D592" s="47" t="s">
        <v>41</v>
      </c>
      <c r="E592" s="49" t="s">
        <v>368</v>
      </c>
      <c r="F592" s="4" t="s">
        <v>47</v>
      </c>
      <c r="G592" s="178" t="s">
        <v>48</v>
      </c>
      <c r="H592" s="48">
        <v>3861.759</v>
      </c>
      <c r="I592" s="48">
        <v>3312.0430000000001</v>
      </c>
    </row>
    <row r="593" spans="1:9">
      <c r="A593" s="4"/>
      <c r="B593" s="8"/>
      <c r="C593" s="5" t="s">
        <v>59</v>
      </c>
      <c r="D593" s="47" t="s">
        <v>41</v>
      </c>
      <c r="E593" s="49" t="s">
        <v>368</v>
      </c>
      <c r="F593" s="4">
        <v>247</v>
      </c>
      <c r="G593" s="201" t="s">
        <v>87</v>
      </c>
      <c r="H593" s="48">
        <v>1287.854</v>
      </c>
      <c r="I593" s="48">
        <v>859.875</v>
      </c>
    </row>
    <row r="594" spans="1:9">
      <c r="A594" s="4"/>
      <c r="B594" s="8"/>
      <c r="C594" s="5" t="s">
        <v>59</v>
      </c>
      <c r="D594" s="47" t="s">
        <v>41</v>
      </c>
      <c r="E594" s="49" t="s">
        <v>368</v>
      </c>
      <c r="F594" s="4" t="s">
        <v>88</v>
      </c>
      <c r="G594" s="201" t="s">
        <v>74</v>
      </c>
      <c r="H594" s="48">
        <f>H596+H595</f>
        <v>135.34299999999999</v>
      </c>
      <c r="I594" s="48">
        <f>I596+I595</f>
        <v>135.34299999999999</v>
      </c>
    </row>
    <row r="595" spans="1:9" ht="35.450000000000003" customHeight="1">
      <c r="A595" s="4"/>
      <c r="B595" s="8"/>
      <c r="C595" s="5" t="s">
        <v>59</v>
      </c>
      <c r="D595" s="47" t="s">
        <v>41</v>
      </c>
      <c r="E595" s="49" t="s">
        <v>368</v>
      </c>
      <c r="F595" s="4">
        <v>831</v>
      </c>
      <c r="G595" s="201" t="s">
        <v>93</v>
      </c>
      <c r="H595" s="48">
        <v>132.84299999999999</v>
      </c>
      <c r="I595" s="48">
        <v>132.84299999999999</v>
      </c>
    </row>
    <row r="596" spans="1:9">
      <c r="A596" s="4"/>
      <c r="B596" s="8"/>
      <c r="C596" s="5" t="s">
        <v>59</v>
      </c>
      <c r="D596" s="47" t="s">
        <v>41</v>
      </c>
      <c r="E596" s="49" t="s">
        <v>368</v>
      </c>
      <c r="F596" s="4" t="s">
        <v>89</v>
      </c>
      <c r="G596" s="23" t="s">
        <v>90</v>
      </c>
      <c r="H596" s="48">
        <v>2.5</v>
      </c>
      <c r="I596" s="48">
        <v>2.5</v>
      </c>
    </row>
    <row r="597" spans="1:9" ht="24">
      <c r="A597" s="4"/>
      <c r="B597" s="8"/>
      <c r="C597" s="5" t="s">
        <v>59</v>
      </c>
      <c r="D597" s="47" t="s">
        <v>41</v>
      </c>
      <c r="E597" s="49" t="s">
        <v>369</v>
      </c>
      <c r="F597" s="136"/>
      <c r="G597" s="39" t="s">
        <v>44</v>
      </c>
      <c r="H597" s="43">
        <f>H598+H605+H601+H607+H603</f>
        <v>12508.514000000003</v>
      </c>
      <c r="I597" s="43">
        <f>I598+I605+I601+I607+I603</f>
        <v>12491.932000000003</v>
      </c>
    </row>
    <row r="598" spans="1:9" ht="67.900000000000006" customHeight="1">
      <c r="A598" s="4"/>
      <c r="B598" s="8"/>
      <c r="C598" s="5" t="s">
        <v>59</v>
      </c>
      <c r="D598" s="47" t="s">
        <v>41</v>
      </c>
      <c r="E598" s="49" t="s">
        <v>369</v>
      </c>
      <c r="F598" s="20" t="s">
        <v>29</v>
      </c>
      <c r="G598" s="21" t="s">
        <v>30</v>
      </c>
      <c r="H598" s="48">
        <f>H599+H600</f>
        <v>4326.3950000000004</v>
      </c>
      <c r="I598" s="48">
        <f>I599+I600</f>
        <v>4326.3950000000004</v>
      </c>
    </row>
    <row r="599" spans="1:9">
      <c r="A599" s="4"/>
      <c r="B599" s="8"/>
      <c r="C599" s="5" t="s">
        <v>59</v>
      </c>
      <c r="D599" s="47" t="s">
        <v>41</v>
      </c>
      <c r="E599" s="49" t="s">
        <v>369</v>
      </c>
      <c r="F599" s="22" t="s">
        <v>83</v>
      </c>
      <c r="G599" s="23" t="s">
        <v>84</v>
      </c>
      <c r="H599" s="48">
        <v>3354.4650000000001</v>
      </c>
      <c r="I599" s="48">
        <v>3354.4650000000001</v>
      </c>
    </row>
    <row r="600" spans="1:9" ht="48">
      <c r="A600" s="4"/>
      <c r="B600" s="8"/>
      <c r="C600" s="5" t="s">
        <v>59</v>
      </c>
      <c r="D600" s="47" t="s">
        <v>41</v>
      </c>
      <c r="E600" s="49" t="s">
        <v>369</v>
      </c>
      <c r="F600" s="22">
        <v>119</v>
      </c>
      <c r="G600" s="23" t="s">
        <v>86</v>
      </c>
      <c r="H600" s="48">
        <v>971.93</v>
      </c>
      <c r="I600" s="48">
        <v>971.93</v>
      </c>
    </row>
    <row r="601" spans="1:9" ht="24" customHeight="1">
      <c r="A601" s="4"/>
      <c r="B601" s="8"/>
      <c r="C601" s="5" t="s">
        <v>59</v>
      </c>
      <c r="D601" s="47" t="s">
        <v>41</v>
      </c>
      <c r="E601" s="49" t="s">
        <v>369</v>
      </c>
      <c r="F601" s="20" t="s">
        <v>45</v>
      </c>
      <c r="G601" s="21" t="s">
        <v>46</v>
      </c>
      <c r="H601" s="48">
        <f>H602</f>
        <v>40.575000000000003</v>
      </c>
      <c r="I601" s="48">
        <f t="shared" ref="I601" si="104">I602</f>
        <v>26.789000000000001</v>
      </c>
    </row>
    <row r="602" spans="1:9">
      <c r="A602" s="4"/>
      <c r="B602" s="8"/>
      <c r="C602" s="5" t="s">
        <v>59</v>
      </c>
      <c r="D602" s="47" t="s">
        <v>41</v>
      </c>
      <c r="E602" s="49" t="s">
        <v>369</v>
      </c>
      <c r="F602" s="4" t="s">
        <v>47</v>
      </c>
      <c r="G602" s="178" t="s">
        <v>48</v>
      </c>
      <c r="H602" s="48">
        <v>40.575000000000003</v>
      </c>
      <c r="I602" s="48">
        <v>26.789000000000001</v>
      </c>
    </row>
    <row r="603" spans="1:9" ht="24">
      <c r="A603" s="4"/>
      <c r="B603" s="8"/>
      <c r="C603" s="5" t="s">
        <v>59</v>
      </c>
      <c r="D603" s="47" t="s">
        <v>41</v>
      </c>
      <c r="E603" s="49" t="s">
        <v>369</v>
      </c>
      <c r="F603" s="4">
        <v>300</v>
      </c>
      <c r="G603" s="201" t="s">
        <v>49</v>
      </c>
      <c r="H603" s="48">
        <f>H604</f>
        <v>264.41300000000001</v>
      </c>
      <c r="I603" s="48">
        <f t="shared" ref="I603" si="105">I604</f>
        <v>264.41199999999998</v>
      </c>
    </row>
    <row r="604" spans="1:9" ht="36">
      <c r="A604" s="4"/>
      <c r="B604" s="8"/>
      <c r="C604" s="5" t="s">
        <v>59</v>
      </c>
      <c r="D604" s="47" t="s">
        <v>41</v>
      </c>
      <c r="E604" s="49" t="s">
        <v>369</v>
      </c>
      <c r="F604" s="4">
        <v>321</v>
      </c>
      <c r="G604" s="201" t="s">
        <v>50</v>
      </c>
      <c r="H604" s="48">
        <v>264.41300000000001</v>
      </c>
      <c r="I604" s="48">
        <v>264.41199999999998</v>
      </c>
    </row>
    <row r="605" spans="1:9" ht="36">
      <c r="A605" s="4"/>
      <c r="B605" s="8"/>
      <c r="C605" s="5" t="s">
        <v>59</v>
      </c>
      <c r="D605" s="47" t="s">
        <v>41</v>
      </c>
      <c r="E605" s="49" t="s">
        <v>369</v>
      </c>
      <c r="F605" s="20" t="s">
        <v>100</v>
      </c>
      <c r="G605" s="21" t="s">
        <v>101</v>
      </c>
      <c r="H605" s="48">
        <f>H606</f>
        <v>7870.4309999999996</v>
      </c>
      <c r="I605" s="48">
        <f t="shared" ref="I605" si="106">I606</f>
        <v>7870.4309999999996</v>
      </c>
    </row>
    <row r="606" spans="1:9" ht="58.15" customHeight="1">
      <c r="A606" s="4"/>
      <c r="B606" s="8"/>
      <c r="C606" s="5" t="s">
        <v>59</v>
      </c>
      <c r="D606" s="47" t="s">
        <v>41</v>
      </c>
      <c r="E606" s="49" t="s">
        <v>369</v>
      </c>
      <c r="F606" s="4" t="s">
        <v>102</v>
      </c>
      <c r="G606" s="201" t="s">
        <v>103</v>
      </c>
      <c r="H606" s="48">
        <v>7870.4309999999996</v>
      </c>
      <c r="I606" s="48">
        <v>7870.4309999999996</v>
      </c>
    </row>
    <row r="607" spans="1:9">
      <c r="A607" s="4"/>
      <c r="B607" s="8"/>
      <c r="C607" s="5" t="s">
        <v>59</v>
      </c>
      <c r="D607" s="47" t="s">
        <v>41</v>
      </c>
      <c r="E607" s="49" t="s">
        <v>369</v>
      </c>
      <c r="F607" s="4">
        <v>800</v>
      </c>
      <c r="G607" s="201" t="s">
        <v>74</v>
      </c>
      <c r="H607" s="48">
        <f>H608</f>
        <v>6.7</v>
      </c>
      <c r="I607" s="48">
        <f t="shared" ref="I607" si="107">I608</f>
        <v>3.9049999999999998</v>
      </c>
    </row>
    <row r="608" spans="1:9" ht="24">
      <c r="A608" s="4"/>
      <c r="B608" s="8"/>
      <c r="C608" s="5" t="s">
        <v>59</v>
      </c>
      <c r="D608" s="47" t="s">
        <v>41</v>
      </c>
      <c r="E608" s="49" t="s">
        <v>369</v>
      </c>
      <c r="F608" s="4">
        <v>851</v>
      </c>
      <c r="G608" s="201" t="s">
        <v>370</v>
      </c>
      <c r="H608" s="48">
        <v>6.7</v>
      </c>
      <c r="I608" s="48">
        <v>3.9049999999999998</v>
      </c>
    </row>
    <row r="609" spans="1:10" ht="34.9" customHeight="1">
      <c r="A609" s="4"/>
      <c r="B609" s="8"/>
      <c r="C609" s="5" t="s">
        <v>59</v>
      </c>
      <c r="D609" s="47" t="s">
        <v>41</v>
      </c>
      <c r="E609" s="5" t="s">
        <v>609</v>
      </c>
      <c r="F609" s="5"/>
      <c r="G609" s="201" t="s">
        <v>610</v>
      </c>
      <c r="H609" s="48">
        <f>H610</f>
        <v>24</v>
      </c>
      <c r="I609" s="48">
        <f t="shared" ref="I609:I611" si="108">I610</f>
        <v>24</v>
      </c>
    </row>
    <row r="610" spans="1:10" ht="24">
      <c r="A610" s="4"/>
      <c r="B610" s="8"/>
      <c r="C610" s="5" t="s">
        <v>59</v>
      </c>
      <c r="D610" s="47" t="s">
        <v>41</v>
      </c>
      <c r="E610" s="5" t="s">
        <v>826</v>
      </c>
      <c r="F610" s="5"/>
      <c r="G610" s="201" t="s">
        <v>827</v>
      </c>
      <c r="H610" s="48">
        <f>H611</f>
        <v>24</v>
      </c>
      <c r="I610" s="48">
        <f t="shared" si="108"/>
        <v>24</v>
      </c>
    </row>
    <row r="611" spans="1:10" ht="36">
      <c r="A611" s="4"/>
      <c r="B611" s="8"/>
      <c r="C611" s="5" t="s">
        <v>59</v>
      </c>
      <c r="D611" s="47" t="s">
        <v>41</v>
      </c>
      <c r="E611" s="5" t="s">
        <v>826</v>
      </c>
      <c r="F611" s="20" t="s">
        <v>100</v>
      </c>
      <c r="G611" s="21" t="s">
        <v>101</v>
      </c>
      <c r="H611" s="48">
        <f>H612</f>
        <v>24</v>
      </c>
      <c r="I611" s="48">
        <f t="shared" si="108"/>
        <v>24</v>
      </c>
    </row>
    <row r="612" spans="1:10" ht="24">
      <c r="A612" s="4"/>
      <c r="B612" s="8"/>
      <c r="C612" s="5" t="s">
        <v>59</v>
      </c>
      <c r="D612" s="47" t="s">
        <v>41</v>
      </c>
      <c r="E612" s="5" t="s">
        <v>826</v>
      </c>
      <c r="F612" s="4">
        <v>612</v>
      </c>
      <c r="G612" s="201" t="s">
        <v>333</v>
      </c>
      <c r="H612" s="48">
        <v>24</v>
      </c>
      <c r="I612" s="48">
        <v>24</v>
      </c>
    </row>
    <row r="613" spans="1:10" ht="24.6" customHeight="1">
      <c r="A613" s="4"/>
      <c r="B613" s="8"/>
      <c r="C613" s="11" t="s">
        <v>59</v>
      </c>
      <c r="D613" s="11" t="s">
        <v>59</v>
      </c>
      <c r="E613" s="52"/>
      <c r="F613" s="53"/>
      <c r="G613" s="54" t="s">
        <v>371</v>
      </c>
      <c r="H613" s="55">
        <f t="shared" ref="H613:I615" si="109">H614</f>
        <v>2352.2860000000001</v>
      </c>
      <c r="I613" s="55">
        <f t="shared" si="109"/>
        <v>2352.2839999999997</v>
      </c>
    </row>
    <row r="614" spans="1:10" ht="48">
      <c r="A614" s="4"/>
      <c r="B614" s="8"/>
      <c r="C614" s="5" t="s">
        <v>59</v>
      </c>
      <c r="D614" s="12" t="s">
        <v>59</v>
      </c>
      <c r="E614" s="33" t="s">
        <v>259</v>
      </c>
      <c r="F614" s="15"/>
      <c r="G614" s="16" t="s">
        <v>372</v>
      </c>
      <c r="H614" s="56">
        <f t="shared" si="109"/>
        <v>2352.2860000000001</v>
      </c>
      <c r="I614" s="56">
        <f t="shared" si="109"/>
        <v>2352.2839999999997</v>
      </c>
    </row>
    <row r="615" spans="1:10">
      <c r="A615" s="4"/>
      <c r="B615" s="8"/>
      <c r="C615" s="5" t="s">
        <v>59</v>
      </c>
      <c r="D615" s="5" t="s">
        <v>59</v>
      </c>
      <c r="E615" s="5" t="s">
        <v>373</v>
      </c>
      <c r="F615" s="4"/>
      <c r="G615" s="201" t="s">
        <v>24</v>
      </c>
      <c r="H615" s="43">
        <f t="shared" si="109"/>
        <v>2352.2860000000001</v>
      </c>
      <c r="I615" s="43">
        <f t="shared" si="109"/>
        <v>2352.2839999999997</v>
      </c>
    </row>
    <row r="616" spans="1:10" ht="24">
      <c r="A616" s="4"/>
      <c r="B616" s="8"/>
      <c r="C616" s="5" t="s">
        <v>59</v>
      </c>
      <c r="D616" s="5" t="s">
        <v>59</v>
      </c>
      <c r="E616" s="25" t="s">
        <v>374</v>
      </c>
      <c r="F616" s="4"/>
      <c r="G616" s="201" t="s">
        <v>26</v>
      </c>
      <c r="H616" s="43">
        <f>H617+H623</f>
        <v>2352.2860000000001</v>
      </c>
      <c r="I616" s="43">
        <f>I617+I623</f>
        <v>2352.2839999999997</v>
      </c>
    </row>
    <row r="617" spans="1:10" ht="48">
      <c r="A617" s="4"/>
      <c r="B617" s="8"/>
      <c r="C617" s="5" t="s">
        <v>59</v>
      </c>
      <c r="D617" s="5" t="s">
        <v>59</v>
      </c>
      <c r="E617" s="19" t="s">
        <v>375</v>
      </c>
      <c r="F617" s="4"/>
      <c r="G617" s="201" t="s">
        <v>119</v>
      </c>
      <c r="H617" s="43">
        <f>H618+H621</f>
        <v>1183.9000000000001</v>
      </c>
      <c r="I617" s="43">
        <f>I618+I621</f>
        <v>1183.8989999999999</v>
      </c>
      <c r="J617" s="2">
        <v>4587.4059999999999</v>
      </c>
    </row>
    <row r="618" spans="1:10" ht="58.15" customHeight="1">
      <c r="A618" s="4"/>
      <c r="B618" s="8"/>
      <c r="C618" s="5" t="s">
        <v>59</v>
      </c>
      <c r="D618" s="5" t="s">
        <v>59</v>
      </c>
      <c r="E618" s="25" t="s">
        <v>375</v>
      </c>
      <c r="F618" s="20" t="s">
        <v>29</v>
      </c>
      <c r="G618" s="21" t="s">
        <v>30</v>
      </c>
      <c r="H618" s="43">
        <f>H619+H620</f>
        <v>947.92399999999998</v>
      </c>
      <c r="I618" s="43">
        <f>I619+I620</f>
        <v>947.923</v>
      </c>
    </row>
    <row r="619" spans="1:10" ht="24">
      <c r="A619" s="4"/>
      <c r="B619" s="8"/>
      <c r="C619" s="5" t="s">
        <v>59</v>
      </c>
      <c r="D619" s="5" t="s">
        <v>59</v>
      </c>
      <c r="E619" s="25" t="s">
        <v>375</v>
      </c>
      <c r="F619" s="22" t="s">
        <v>31</v>
      </c>
      <c r="G619" s="23" t="s">
        <v>32</v>
      </c>
      <c r="H619" s="43">
        <v>752.75800000000004</v>
      </c>
      <c r="I619" s="43">
        <v>752.75800000000004</v>
      </c>
    </row>
    <row r="620" spans="1:10" ht="46.9" customHeight="1">
      <c r="A620" s="4"/>
      <c r="B620" s="8"/>
      <c r="C620" s="5" t="s">
        <v>59</v>
      </c>
      <c r="D620" s="5" t="s">
        <v>59</v>
      </c>
      <c r="E620" s="25" t="s">
        <v>375</v>
      </c>
      <c r="F620" s="22">
        <v>129</v>
      </c>
      <c r="G620" s="23" t="s">
        <v>885</v>
      </c>
      <c r="H620" s="43">
        <v>195.166</v>
      </c>
      <c r="I620" s="43">
        <v>195.16499999999999</v>
      </c>
    </row>
    <row r="621" spans="1:10" ht="24" customHeight="1">
      <c r="A621" s="4"/>
      <c r="B621" s="8"/>
      <c r="C621" s="5" t="s">
        <v>59</v>
      </c>
      <c r="D621" s="5" t="s">
        <v>59</v>
      </c>
      <c r="E621" s="25" t="s">
        <v>375</v>
      </c>
      <c r="F621" s="20" t="s">
        <v>45</v>
      </c>
      <c r="G621" s="21" t="s">
        <v>46</v>
      </c>
      <c r="H621" s="43">
        <f>H622</f>
        <v>235.976</v>
      </c>
      <c r="I621" s="43">
        <f t="shared" ref="I621" si="110">I622</f>
        <v>235.976</v>
      </c>
    </row>
    <row r="622" spans="1:10">
      <c r="A622" s="4"/>
      <c r="B622" s="8"/>
      <c r="C622" s="5" t="s">
        <v>59</v>
      </c>
      <c r="D622" s="5" t="s">
        <v>59</v>
      </c>
      <c r="E622" s="25" t="s">
        <v>375</v>
      </c>
      <c r="F622" s="4" t="s">
        <v>47</v>
      </c>
      <c r="G622" s="178" t="s">
        <v>48</v>
      </c>
      <c r="H622" s="43">
        <v>235.976</v>
      </c>
      <c r="I622" s="43">
        <v>235.976</v>
      </c>
    </row>
    <row r="623" spans="1:10" ht="48">
      <c r="A623" s="4"/>
      <c r="B623" s="8"/>
      <c r="C623" s="5" t="s">
        <v>59</v>
      </c>
      <c r="D623" s="5" t="s">
        <v>59</v>
      </c>
      <c r="E623" s="25" t="s">
        <v>376</v>
      </c>
      <c r="F623" s="22"/>
      <c r="G623" s="23" t="s">
        <v>56</v>
      </c>
      <c r="H623" s="43">
        <f>H624</f>
        <v>1168.386</v>
      </c>
      <c r="I623" s="43">
        <f>I624</f>
        <v>1168.385</v>
      </c>
      <c r="J623" s="2">
        <v>8090.1030000000001</v>
      </c>
    </row>
    <row r="624" spans="1:10" ht="68.45" customHeight="1">
      <c r="A624" s="4"/>
      <c r="B624" s="8"/>
      <c r="C624" s="5" t="s">
        <v>59</v>
      </c>
      <c r="D624" s="5" t="s">
        <v>59</v>
      </c>
      <c r="E624" s="25" t="s">
        <v>376</v>
      </c>
      <c r="F624" s="20" t="s">
        <v>29</v>
      </c>
      <c r="G624" s="21" t="s">
        <v>30</v>
      </c>
      <c r="H624" s="43">
        <f>H625+H626</f>
        <v>1168.386</v>
      </c>
      <c r="I624" s="43">
        <f>I625+I626</f>
        <v>1168.385</v>
      </c>
    </row>
    <row r="625" spans="1:11" ht="24">
      <c r="A625" s="4"/>
      <c r="B625" s="8"/>
      <c r="C625" s="5" t="s">
        <v>59</v>
      </c>
      <c r="D625" s="5" t="s">
        <v>59</v>
      </c>
      <c r="E625" s="25" t="s">
        <v>376</v>
      </c>
      <c r="F625" s="22" t="s">
        <v>31</v>
      </c>
      <c r="G625" s="23" t="s">
        <v>32</v>
      </c>
      <c r="H625" s="43">
        <v>923.13400000000001</v>
      </c>
      <c r="I625" s="43">
        <v>923.13300000000004</v>
      </c>
    </row>
    <row r="626" spans="1:11" ht="47.45" customHeight="1">
      <c r="A626" s="4"/>
      <c r="B626" s="8"/>
      <c r="C626" s="5" t="s">
        <v>59</v>
      </c>
      <c r="D626" s="5" t="s">
        <v>59</v>
      </c>
      <c r="E626" s="25" t="s">
        <v>376</v>
      </c>
      <c r="F626" s="22">
        <v>129</v>
      </c>
      <c r="G626" s="23" t="s">
        <v>885</v>
      </c>
      <c r="H626" s="43">
        <v>245.25200000000001</v>
      </c>
      <c r="I626" s="43">
        <v>245.25200000000001</v>
      </c>
    </row>
    <row r="627" spans="1:11">
      <c r="A627" s="4"/>
      <c r="B627" s="8"/>
      <c r="C627" s="8" t="s">
        <v>377</v>
      </c>
      <c r="D627" s="8" t="s">
        <v>17</v>
      </c>
      <c r="E627" s="36"/>
      <c r="F627" s="4"/>
      <c r="G627" s="9" t="s">
        <v>378</v>
      </c>
      <c r="H627" s="10">
        <f>H639+H676+H690+H710+H628</f>
        <v>207337.609</v>
      </c>
      <c r="I627" s="10">
        <f>I639+I676+I690+I710+I628</f>
        <v>184347.38900000002</v>
      </c>
    </row>
    <row r="628" spans="1:11">
      <c r="A628" s="4"/>
      <c r="B628" s="8"/>
      <c r="C628" s="24" t="s">
        <v>377</v>
      </c>
      <c r="D628" s="24" t="s">
        <v>19</v>
      </c>
      <c r="E628" s="11"/>
      <c r="F628" s="24"/>
      <c r="G628" s="13" t="s">
        <v>379</v>
      </c>
      <c r="H628" s="10">
        <f t="shared" ref="H628:I630" si="111">H629</f>
        <v>138668.603</v>
      </c>
      <c r="I628" s="10">
        <f t="shared" si="111"/>
        <v>118540.523</v>
      </c>
    </row>
    <row r="629" spans="1:11" ht="36">
      <c r="A629" s="4"/>
      <c r="B629" s="8"/>
      <c r="C629" s="4" t="s">
        <v>377</v>
      </c>
      <c r="D629" s="4" t="s">
        <v>19</v>
      </c>
      <c r="E629" s="12" t="s">
        <v>380</v>
      </c>
      <c r="F629" s="15"/>
      <c r="G629" s="16" t="s">
        <v>381</v>
      </c>
      <c r="H629" s="18">
        <f t="shared" si="111"/>
        <v>138668.603</v>
      </c>
      <c r="I629" s="18">
        <f t="shared" si="111"/>
        <v>118540.523</v>
      </c>
    </row>
    <row r="630" spans="1:11" ht="24">
      <c r="A630" s="4"/>
      <c r="B630" s="8"/>
      <c r="C630" s="4" t="s">
        <v>377</v>
      </c>
      <c r="D630" s="4" t="s">
        <v>19</v>
      </c>
      <c r="E630" s="5" t="s">
        <v>382</v>
      </c>
      <c r="F630" s="4"/>
      <c r="G630" s="201" t="s">
        <v>383</v>
      </c>
      <c r="H630" s="18">
        <f t="shared" si="111"/>
        <v>138668.603</v>
      </c>
      <c r="I630" s="18">
        <f t="shared" si="111"/>
        <v>118540.523</v>
      </c>
    </row>
    <row r="631" spans="1:11" ht="57.6" customHeight="1">
      <c r="A631" s="4"/>
      <c r="B631" s="8"/>
      <c r="C631" s="4" t="s">
        <v>377</v>
      </c>
      <c r="D631" s="4" t="s">
        <v>19</v>
      </c>
      <c r="E631" s="5" t="s">
        <v>384</v>
      </c>
      <c r="F631" s="4"/>
      <c r="G631" s="201" t="s">
        <v>385</v>
      </c>
      <c r="H631" s="18">
        <f>H632+H636</f>
        <v>138668.603</v>
      </c>
      <c r="I631" s="18">
        <f>I632+I636</f>
        <v>118540.523</v>
      </c>
      <c r="J631" s="10" t="e">
        <f>J632+#REF!+J636</f>
        <v>#REF!</v>
      </c>
      <c r="K631" s="10" t="e">
        <f>K632+#REF!+K636</f>
        <v>#REF!</v>
      </c>
    </row>
    <row r="632" spans="1:11" ht="58.15" customHeight="1">
      <c r="A632" s="4"/>
      <c r="B632" s="8"/>
      <c r="C632" s="4" t="s">
        <v>377</v>
      </c>
      <c r="D632" s="4" t="s">
        <v>19</v>
      </c>
      <c r="E632" s="7" t="s">
        <v>386</v>
      </c>
      <c r="F632" s="4"/>
      <c r="G632" s="57" t="s">
        <v>387</v>
      </c>
      <c r="H632" s="18">
        <f t="shared" ref="H632:I632" si="112">H633</f>
        <v>134633.40600000002</v>
      </c>
      <c r="I632" s="18">
        <f t="shared" si="112"/>
        <v>114505.326</v>
      </c>
    </row>
    <row r="633" spans="1:11" ht="23.45" customHeight="1">
      <c r="A633" s="4"/>
      <c r="B633" s="8"/>
      <c r="C633" s="4" t="s">
        <v>377</v>
      </c>
      <c r="D633" s="4" t="s">
        <v>19</v>
      </c>
      <c r="E633" s="7" t="s">
        <v>386</v>
      </c>
      <c r="F633" s="20" t="s">
        <v>45</v>
      </c>
      <c r="G633" s="21" t="s">
        <v>46</v>
      </c>
      <c r="H633" s="18">
        <f>H634+H635</f>
        <v>134633.40600000002</v>
      </c>
      <c r="I633" s="18">
        <f>I634+I635</f>
        <v>114505.326</v>
      </c>
    </row>
    <row r="634" spans="1:11" ht="34.15" customHeight="1">
      <c r="A634" s="4"/>
      <c r="B634" s="8"/>
      <c r="C634" s="4" t="s">
        <v>377</v>
      </c>
      <c r="D634" s="4" t="s">
        <v>19</v>
      </c>
      <c r="E634" s="7" t="s">
        <v>386</v>
      </c>
      <c r="F634" s="4">
        <v>243</v>
      </c>
      <c r="G634" s="201" t="s">
        <v>286</v>
      </c>
      <c r="H634" s="18">
        <v>124633.406</v>
      </c>
      <c r="I634" s="18">
        <v>104505.326</v>
      </c>
    </row>
    <row r="635" spans="1:11">
      <c r="A635" s="4"/>
      <c r="B635" s="8"/>
      <c r="C635" s="4" t="s">
        <v>377</v>
      </c>
      <c r="D635" s="4" t="s">
        <v>19</v>
      </c>
      <c r="E635" s="7" t="s">
        <v>386</v>
      </c>
      <c r="F635" s="4" t="s">
        <v>47</v>
      </c>
      <c r="G635" s="178" t="s">
        <v>48</v>
      </c>
      <c r="H635" s="18">
        <v>10000</v>
      </c>
      <c r="I635" s="18">
        <v>10000</v>
      </c>
    </row>
    <row r="636" spans="1:11" ht="24" customHeight="1">
      <c r="A636" s="4"/>
      <c r="B636" s="8"/>
      <c r="C636" s="4" t="s">
        <v>377</v>
      </c>
      <c r="D636" s="4" t="s">
        <v>19</v>
      </c>
      <c r="E636" s="38" t="s">
        <v>388</v>
      </c>
      <c r="F636" s="4"/>
      <c r="G636" s="201" t="s">
        <v>389</v>
      </c>
      <c r="H636" s="18">
        <f>H637</f>
        <v>4035.1970000000001</v>
      </c>
      <c r="I636" s="18">
        <f>I637</f>
        <v>4035.1970000000001</v>
      </c>
    </row>
    <row r="637" spans="1:11" ht="36">
      <c r="A637" s="4"/>
      <c r="B637" s="8"/>
      <c r="C637" s="4" t="s">
        <v>377</v>
      </c>
      <c r="D637" s="4" t="s">
        <v>19</v>
      </c>
      <c r="E637" s="38" t="s">
        <v>388</v>
      </c>
      <c r="F637" s="20" t="s">
        <v>45</v>
      </c>
      <c r="G637" s="21" t="s">
        <v>46</v>
      </c>
      <c r="H637" s="18">
        <f>H638</f>
        <v>4035.1970000000001</v>
      </c>
      <c r="I637" s="18">
        <f>I638</f>
        <v>4035.1970000000001</v>
      </c>
    </row>
    <row r="638" spans="1:11" ht="36.6" customHeight="1">
      <c r="A638" s="4"/>
      <c r="B638" s="8"/>
      <c r="C638" s="4" t="s">
        <v>377</v>
      </c>
      <c r="D638" s="4" t="s">
        <v>19</v>
      </c>
      <c r="E638" s="38" t="s">
        <v>388</v>
      </c>
      <c r="F638" s="4">
        <v>243</v>
      </c>
      <c r="G638" s="201" t="s">
        <v>286</v>
      </c>
      <c r="H638" s="18">
        <v>4035.1970000000001</v>
      </c>
      <c r="I638" s="18">
        <v>4035.1970000000001</v>
      </c>
    </row>
    <row r="639" spans="1:11">
      <c r="A639" s="4"/>
      <c r="B639" s="8"/>
      <c r="C639" s="24" t="s">
        <v>377</v>
      </c>
      <c r="D639" s="11" t="s">
        <v>41</v>
      </c>
      <c r="E639" s="11"/>
      <c r="F639" s="24"/>
      <c r="G639" s="13" t="s">
        <v>390</v>
      </c>
      <c r="H639" s="14">
        <f>Прил!F972+H640</f>
        <v>59685.200000000004</v>
      </c>
      <c r="I639" s="14">
        <f>Прил!G972+I640</f>
        <v>56871.362000000008</v>
      </c>
    </row>
    <row r="640" spans="1:11" ht="36">
      <c r="A640" s="4"/>
      <c r="B640" s="8"/>
      <c r="C640" s="5" t="s">
        <v>377</v>
      </c>
      <c r="D640" s="5" t="s">
        <v>41</v>
      </c>
      <c r="E640" s="12" t="s">
        <v>380</v>
      </c>
      <c r="F640" s="15"/>
      <c r="G640" s="16" t="s">
        <v>381</v>
      </c>
      <c r="H640" s="18">
        <f>H641</f>
        <v>24082.137000000002</v>
      </c>
      <c r="I640" s="18">
        <f>I641</f>
        <v>23959.991000000005</v>
      </c>
    </row>
    <row r="641" spans="1:9" ht="24">
      <c r="A641" s="4"/>
      <c r="B641" s="8"/>
      <c r="C641" s="5" t="s">
        <v>377</v>
      </c>
      <c r="D641" s="5" t="s">
        <v>41</v>
      </c>
      <c r="E641" s="5" t="s">
        <v>391</v>
      </c>
      <c r="F641" s="4"/>
      <c r="G641" s="201" t="s">
        <v>392</v>
      </c>
      <c r="H641" s="18">
        <f>H642</f>
        <v>24082.137000000002</v>
      </c>
      <c r="I641" s="18">
        <f>I642</f>
        <v>23959.991000000005</v>
      </c>
    </row>
    <row r="642" spans="1:9" ht="46.15" customHeight="1">
      <c r="A642" s="4"/>
      <c r="B642" s="8"/>
      <c r="C642" s="5" t="s">
        <v>377</v>
      </c>
      <c r="D642" s="5" t="s">
        <v>41</v>
      </c>
      <c r="E642" s="5" t="s">
        <v>393</v>
      </c>
      <c r="F642" s="4"/>
      <c r="G642" s="201" t="s">
        <v>394</v>
      </c>
      <c r="H642" s="18">
        <f>H643+H647+H651+H655</f>
        <v>24082.137000000002</v>
      </c>
      <c r="I642" s="18">
        <f>I643+I647+I651+I655</f>
        <v>23959.991000000005</v>
      </c>
    </row>
    <row r="643" spans="1:9" ht="35.450000000000003" customHeight="1">
      <c r="A643" s="4"/>
      <c r="B643" s="8"/>
      <c r="C643" s="5" t="s">
        <v>377</v>
      </c>
      <c r="D643" s="5" t="s">
        <v>41</v>
      </c>
      <c r="E643" s="5" t="s">
        <v>395</v>
      </c>
      <c r="F643" s="4"/>
      <c r="G643" s="201" t="s">
        <v>396</v>
      </c>
      <c r="H643" s="18">
        <f>H644</f>
        <v>23633.657999999999</v>
      </c>
      <c r="I643" s="18">
        <f>I644</f>
        <v>23512.864000000001</v>
      </c>
    </row>
    <row r="644" spans="1:9" ht="36">
      <c r="A644" s="4"/>
      <c r="B644" s="8"/>
      <c r="C644" s="5" t="s">
        <v>377</v>
      </c>
      <c r="D644" s="5" t="s">
        <v>41</v>
      </c>
      <c r="E644" s="5" t="s">
        <v>395</v>
      </c>
      <c r="F644" s="20" t="s">
        <v>100</v>
      </c>
      <c r="G644" s="21" t="s">
        <v>101</v>
      </c>
      <c r="H644" s="18">
        <f>H645+H646</f>
        <v>23633.657999999999</v>
      </c>
      <c r="I644" s="18">
        <f>I645+I646</f>
        <v>23512.864000000001</v>
      </c>
    </row>
    <row r="645" spans="1:9" ht="57" customHeight="1">
      <c r="A645" s="4"/>
      <c r="B645" s="8"/>
      <c r="C645" s="5" t="s">
        <v>377</v>
      </c>
      <c r="D645" s="5" t="s">
        <v>41</v>
      </c>
      <c r="E645" s="5" t="s">
        <v>395</v>
      </c>
      <c r="F645" s="4" t="s">
        <v>397</v>
      </c>
      <c r="G645" s="201" t="s">
        <v>103</v>
      </c>
      <c r="H645" s="18">
        <v>11496.121999999999</v>
      </c>
      <c r="I645" s="18">
        <v>11437.364</v>
      </c>
    </row>
    <row r="646" spans="1:9" ht="58.15" customHeight="1">
      <c r="A646" s="4"/>
      <c r="B646" s="8"/>
      <c r="C646" s="5" t="s">
        <v>377</v>
      </c>
      <c r="D646" s="5" t="s">
        <v>41</v>
      </c>
      <c r="E646" s="5" t="s">
        <v>395</v>
      </c>
      <c r="F646" s="4" t="s">
        <v>398</v>
      </c>
      <c r="G646" s="201" t="s">
        <v>399</v>
      </c>
      <c r="H646" s="18">
        <v>12137.536</v>
      </c>
      <c r="I646" s="18">
        <v>12075.5</v>
      </c>
    </row>
    <row r="647" spans="1:9" ht="46.9" customHeight="1">
      <c r="A647" s="4"/>
      <c r="B647" s="8"/>
      <c r="C647" s="5" t="s">
        <v>377</v>
      </c>
      <c r="D647" s="5" t="s">
        <v>41</v>
      </c>
      <c r="E647" s="5" t="s">
        <v>400</v>
      </c>
      <c r="F647" s="4"/>
      <c r="G647" s="201" t="s">
        <v>401</v>
      </c>
      <c r="H647" s="18">
        <f>H648</f>
        <v>238.72300000000001</v>
      </c>
      <c r="I647" s="18">
        <f>I648</f>
        <v>237.50399999999999</v>
      </c>
    </row>
    <row r="648" spans="1:9" ht="36">
      <c r="A648" s="4"/>
      <c r="B648" s="8"/>
      <c r="C648" s="5" t="s">
        <v>377</v>
      </c>
      <c r="D648" s="5" t="s">
        <v>41</v>
      </c>
      <c r="E648" s="5" t="s">
        <v>400</v>
      </c>
      <c r="F648" s="20" t="s">
        <v>100</v>
      </c>
      <c r="G648" s="21" t="s">
        <v>101</v>
      </c>
      <c r="H648" s="18">
        <f>H649+H650</f>
        <v>238.72300000000001</v>
      </c>
      <c r="I648" s="18">
        <f>I649+I650</f>
        <v>237.50399999999999</v>
      </c>
    </row>
    <row r="649" spans="1:9" ht="57" customHeight="1">
      <c r="A649" s="4"/>
      <c r="B649" s="8"/>
      <c r="C649" s="5" t="s">
        <v>377</v>
      </c>
      <c r="D649" s="5" t="s">
        <v>41</v>
      </c>
      <c r="E649" s="5" t="s">
        <v>400</v>
      </c>
      <c r="F649" s="4" t="s">
        <v>397</v>
      </c>
      <c r="G649" s="201" t="s">
        <v>103</v>
      </c>
      <c r="H649" s="18">
        <v>116.122</v>
      </c>
      <c r="I649" s="18">
        <v>115.529</v>
      </c>
    </row>
    <row r="650" spans="1:9" ht="58.15" customHeight="1">
      <c r="A650" s="4"/>
      <c r="B650" s="8"/>
      <c r="C650" s="5" t="s">
        <v>377</v>
      </c>
      <c r="D650" s="5" t="s">
        <v>41</v>
      </c>
      <c r="E650" s="5" t="s">
        <v>400</v>
      </c>
      <c r="F650" s="4" t="s">
        <v>398</v>
      </c>
      <c r="G650" s="201" t="s">
        <v>399</v>
      </c>
      <c r="H650" s="18">
        <v>122.601</v>
      </c>
      <c r="I650" s="18">
        <v>121.97499999999999</v>
      </c>
    </row>
    <row r="651" spans="1:9" ht="48">
      <c r="A651" s="4"/>
      <c r="B651" s="8"/>
      <c r="C651" s="5" t="s">
        <v>377</v>
      </c>
      <c r="D651" s="5" t="s">
        <v>41</v>
      </c>
      <c r="E651" s="5" t="s">
        <v>824</v>
      </c>
      <c r="F651" s="4"/>
      <c r="G651" s="201" t="s">
        <v>819</v>
      </c>
      <c r="H651" s="18">
        <f>H652</f>
        <v>207.65800000000002</v>
      </c>
      <c r="I651" s="18">
        <f>I652</f>
        <v>207.52600000000001</v>
      </c>
    </row>
    <row r="652" spans="1:9" ht="36">
      <c r="A652" s="4"/>
      <c r="B652" s="8"/>
      <c r="C652" s="5" t="s">
        <v>377</v>
      </c>
      <c r="D652" s="5" t="s">
        <v>41</v>
      </c>
      <c r="E652" s="5" t="s">
        <v>824</v>
      </c>
      <c r="F652" s="20" t="s">
        <v>100</v>
      </c>
      <c r="G652" s="21" t="s">
        <v>101</v>
      </c>
      <c r="H652" s="18">
        <f>H653+H654</f>
        <v>207.65800000000002</v>
      </c>
      <c r="I652" s="18">
        <f>I653+I654</f>
        <v>207.52600000000001</v>
      </c>
    </row>
    <row r="653" spans="1:9" ht="57.6" customHeight="1">
      <c r="A653" s="4"/>
      <c r="B653" s="8"/>
      <c r="C653" s="5" t="s">
        <v>377</v>
      </c>
      <c r="D653" s="5" t="s">
        <v>41</v>
      </c>
      <c r="E653" s="5" t="s">
        <v>824</v>
      </c>
      <c r="F653" s="4" t="s">
        <v>102</v>
      </c>
      <c r="G653" s="201" t="s">
        <v>103</v>
      </c>
      <c r="H653" s="18">
        <v>126.13</v>
      </c>
      <c r="I653" s="18">
        <v>125.998</v>
      </c>
    </row>
    <row r="654" spans="1:9" ht="57" customHeight="1">
      <c r="A654" s="4"/>
      <c r="B654" s="8"/>
      <c r="C654" s="5" t="s">
        <v>377</v>
      </c>
      <c r="D654" s="5" t="s">
        <v>41</v>
      </c>
      <c r="E654" s="5" t="s">
        <v>824</v>
      </c>
      <c r="F654" s="4" t="s">
        <v>398</v>
      </c>
      <c r="G654" s="201" t="s">
        <v>399</v>
      </c>
      <c r="H654" s="18">
        <v>81.528000000000006</v>
      </c>
      <c r="I654" s="18">
        <v>81.528000000000006</v>
      </c>
    </row>
    <row r="655" spans="1:9" ht="60">
      <c r="A655" s="4"/>
      <c r="B655" s="8"/>
      <c r="C655" s="5" t="s">
        <v>377</v>
      </c>
      <c r="D655" s="5" t="s">
        <v>41</v>
      </c>
      <c r="E655" s="5" t="s">
        <v>825</v>
      </c>
      <c r="F655" s="4"/>
      <c r="G655" s="201" t="s">
        <v>821</v>
      </c>
      <c r="H655" s="18">
        <f>H656</f>
        <v>2.0979999999999999</v>
      </c>
      <c r="I655" s="18">
        <f>I656</f>
        <v>2.097</v>
      </c>
    </row>
    <row r="656" spans="1:9" ht="36">
      <c r="A656" s="4"/>
      <c r="B656" s="8"/>
      <c r="C656" s="5" t="s">
        <v>377</v>
      </c>
      <c r="D656" s="5" t="s">
        <v>41</v>
      </c>
      <c r="E656" s="5" t="s">
        <v>825</v>
      </c>
      <c r="F656" s="20" t="s">
        <v>100</v>
      </c>
      <c r="G656" s="21" t="s">
        <v>101</v>
      </c>
      <c r="H656" s="18">
        <f>H657+H658</f>
        <v>2.0979999999999999</v>
      </c>
      <c r="I656" s="18">
        <f>I657+I658</f>
        <v>2.097</v>
      </c>
    </row>
    <row r="657" spans="1:11" ht="56.45" customHeight="1">
      <c r="A657" s="4"/>
      <c r="B657" s="8"/>
      <c r="C657" s="5" t="s">
        <v>377</v>
      </c>
      <c r="D657" s="5" t="s">
        <v>41</v>
      </c>
      <c r="E657" s="5" t="s">
        <v>825</v>
      </c>
      <c r="F657" s="4" t="s">
        <v>102</v>
      </c>
      <c r="G657" s="201" t="s">
        <v>103</v>
      </c>
      <c r="H657" s="18">
        <v>1.274</v>
      </c>
      <c r="I657" s="18">
        <v>1.2729999999999999</v>
      </c>
    </row>
    <row r="658" spans="1:11" ht="57.6" customHeight="1">
      <c r="A658" s="4"/>
      <c r="B658" s="8"/>
      <c r="C658" s="5" t="s">
        <v>377</v>
      </c>
      <c r="D658" s="5" t="s">
        <v>41</v>
      </c>
      <c r="E658" s="5" t="s">
        <v>825</v>
      </c>
      <c r="F658" s="4" t="s">
        <v>398</v>
      </c>
      <c r="G658" s="201" t="s">
        <v>399</v>
      </c>
      <c r="H658" s="18">
        <v>0.82399999999999995</v>
      </c>
      <c r="I658" s="18">
        <v>0.82399999999999995</v>
      </c>
    </row>
    <row r="659" spans="1:11" ht="36">
      <c r="A659" s="4"/>
      <c r="B659" s="24"/>
      <c r="C659" s="15" t="s">
        <v>377</v>
      </c>
      <c r="D659" s="12" t="s">
        <v>41</v>
      </c>
      <c r="E659" s="12" t="s">
        <v>402</v>
      </c>
      <c r="F659" s="15"/>
      <c r="G659" s="16" t="s">
        <v>403</v>
      </c>
      <c r="H659" s="17">
        <f>H660</f>
        <v>35603.063000000002</v>
      </c>
      <c r="I659" s="17">
        <f t="shared" ref="I659:K659" si="113">I660</f>
        <v>32911.371000000006</v>
      </c>
      <c r="J659" s="17">
        <f t="shared" si="113"/>
        <v>0</v>
      </c>
      <c r="K659" s="17">
        <f t="shared" si="113"/>
        <v>0</v>
      </c>
    </row>
    <row r="660" spans="1:11" ht="36">
      <c r="A660" s="4"/>
      <c r="B660" s="8"/>
      <c r="C660" s="4" t="s">
        <v>377</v>
      </c>
      <c r="D660" s="5" t="s">
        <v>41</v>
      </c>
      <c r="E660" s="5" t="s">
        <v>404</v>
      </c>
      <c r="F660" s="4"/>
      <c r="G660" s="201" t="s">
        <v>405</v>
      </c>
      <c r="H660" s="18">
        <f>H661</f>
        <v>35603.063000000002</v>
      </c>
      <c r="I660" s="18">
        <f>I661</f>
        <v>32911.371000000006</v>
      </c>
    </row>
    <row r="661" spans="1:11" ht="36">
      <c r="A661" s="4"/>
      <c r="B661" s="8"/>
      <c r="C661" s="4" t="s">
        <v>377</v>
      </c>
      <c r="D661" s="5" t="s">
        <v>41</v>
      </c>
      <c r="E661" s="5" t="s">
        <v>406</v>
      </c>
      <c r="F661" s="4"/>
      <c r="G661" s="201" t="s">
        <v>407</v>
      </c>
      <c r="H661" s="18">
        <f>H662+H666+H669+H672</f>
        <v>35603.063000000002</v>
      </c>
      <c r="I661" s="18">
        <f>I662+I666+I669+I672</f>
        <v>32911.371000000006</v>
      </c>
    </row>
    <row r="662" spans="1:11" ht="24">
      <c r="A662" s="4"/>
      <c r="B662" s="8"/>
      <c r="C662" s="4" t="s">
        <v>377</v>
      </c>
      <c r="D662" s="5" t="s">
        <v>41</v>
      </c>
      <c r="E662" s="5" t="s">
        <v>408</v>
      </c>
      <c r="F662" s="4"/>
      <c r="G662" s="201" t="s">
        <v>409</v>
      </c>
      <c r="H662" s="18">
        <f>H663</f>
        <v>33252.981</v>
      </c>
      <c r="I662" s="18">
        <f>I663</f>
        <v>30596.302000000003</v>
      </c>
    </row>
    <row r="663" spans="1:11" ht="36">
      <c r="A663" s="4"/>
      <c r="B663" s="8"/>
      <c r="C663" s="4" t="s">
        <v>377</v>
      </c>
      <c r="D663" s="5" t="s">
        <v>41</v>
      </c>
      <c r="E663" s="5" t="s">
        <v>408</v>
      </c>
      <c r="F663" s="32" t="s">
        <v>100</v>
      </c>
      <c r="G663" s="21" t="s">
        <v>101</v>
      </c>
      <c r="H663" s="18">
        <f>H664+H665</f>
        <v>33252.981</v>
      </c>
      <c r="I663" s="18">
        <f>I664+I665</f>
        <v>30596.302000000003</v>
      </c>
    </row>
    <row r="664" spans="1:11" ht="58.9" customHeight="1">
      <c r="A664" s="4"/>
      <c r="B664" s="8"/>
      <c r="C664" s="4" t="s">
        <v>377</v>
      </c>
      <c r="D664" s="5" t="s">
        <v>41</v>
      </c>
      <c r="E664" s="5" t="s">
        <v>408</v>
      </c>
      <c r="F664" s="4" t="s">
        <v>102</v>
      </c>
      <c r="G664" s="201" t="s">
        <v>103</v>
      </c>
      <c r="H664" s="18">
        <v>18527.41</v>
      </c>
      <c r="I664" s="18">
        <v>16807.416000000001</v>
      </c>
    </row>
    <row r="665" spans="1:11" ht="57.6" customHeight="1">
      <c r="A665" s="4"/>
      <c r="B665" s="8"/>
      <c r="C665" s="4" t="s">
        <v>377</v>
      </c>
      <c r="D665" s="5" t="s">
        <v>41</v>
      </c>
      <c r="E665" s="5" t="s">
        <v>408</v>
      </c>
      <c r="F665" s="4" t="s">
        <v>398</v>
      </c>
      <c r="G665" s="201" t="s">
        <v>399</v>
      </c>
      <c r="H665" s="18">
        <v>14725.571</v>
      </c>
      <c r="I665" s="18">
        <v>13788.886</v>
      </c>
    </row>
    <row r="666" spans="1:11" ht="34.15" customHeight="1">
      <c r="A666" s="4"/>
      <c r="B666" s="8"/>
      <c r="C666" s="4" t="s">
        <v>377</v>
      </c>
      <c r="D666" s="5" t="s">
        <v>41</v>
      </c>
      <c r="E666" s="5" t="s">
        <v>410</v>
      </c>
      <c r="F666" s="4"/>
      <c r="G666" s="201" t="s">
        <v>411</v>
      </c>
      <c r="H666" s="18">
        <f>H667</f>
        <v>560.68200000000002</v>
      </c>
      <c r="I666" s="18">
        <f>I667</f>
        <v>560.68200000000002</v>
      </c>
    </row>
    <row r="667" spans="1:11" ht="36">
      <c r="A667" s="4"/>
      <c r="B667" s="8"/>
      <c r="C667" s="4" t="s">
        <v>377</v>
      </c>
      <c r="D667" s="5" t="s">
        <v>41</v>
      </c>
      <c r="E667" s="5" t="s">
        <v>410</v>
      </c>
      <c r="F667" s="20" t="s">
        <v>100</v>
      </c>
      <c r="G667" s="21" t="s">
        <v>101</v>
      </c>
      <c r="H667" s="18">
        <f>H668</f>
        <v>560.68200000000002</v>
      </c>
      <c r="I667" s="18">
        <f>I668</f>
        <v>560.68200000000002</v>
      </c>
    </row>
    <row r="668" spans="1:11" ht="24">
      <c r="A668" s="4"/>
      <c r="B668" s="8"/>
      <c r="C668" s="4" t="s">
        <v>377</v>
      </c>
      <c r="D668" s="5" t="s">
        <v>41</v>
      </c>
      <c r="E668" s="5" t="s">
        <v>410</v>
      </c>
      <c r="F668" s="4">
        <v>622</v>
      </c>
      <c r="G668" s="201" t="s">
        <v>412</v>
      </c>
      <c r="H668" s="18">
        <v>560.68200000000002</v>
      </c>
      <c r="I668" s="18">
        <v>560.68200000000002</v>
      </c>
    </row>
    <row r="669" spans="1:11" ht="24">
      <c r="A669" s="4"/>
      <c r="B669" s="8"/>
      <c r="C669" s="4" t="s">
        <v>377</v>
      </c>
      <c r="D669" s="5" t="s">
        <v>41</v>
      </c>
      <c r="E669" s="5" t="s">
        <v>413</v>
      </c>
      <c r="F669" s="4"/>
      <c r="G669" s="201" t="s">
        <v>414</v>
      </c>
      <c r="H669" s="18">
        <f>H670</f>
        <v>15</v>
      </c>
      <c r="I669" s="18">
        <f>I670</f>
        <v>0</v>
      </c>
    </row>
    <row r="670" spans="1:11" ht="24.6" customHeight="1">
      <c r="A670" s="4"/>
      <c r="B670" s="8"/>
      <c r="C670" s="4" t="s">
        <v>377</v>
      </c>
      <c r="D670" s="5" t="s">
        <v>41</v>
      </c>
      <c r="E670" s="5" t="s">
        <v>413</v>
      </c>
      <c r="F670" s="20" t="s">
        <v>45</v>
      </c>
      <c r="G670" s="21" t="s">
        <v>46</v>
      </c>
      <c r="H670" s="18">
        <f>H671</f>
        <v>15</v>
      </c>
      <c r="I670" s="18">
        <f>I671</f>
        <v>0</v>
      </c>
    </row>
    <row r="671" spans="1:11">
      <c r="A671" s="4"/>
      <c r="B671" s="8"/>
      <c r="C671" s="4" t="s">
        <v>377</v>
      </c>
      <c r="D671" s="5" t="s">
        <v>41</v>
      </c>
      <c r="E671" s="5" t="s">
        <v>413</v>
      </c>
      <c r="F671" s="4" t="s">
        <v>47</v>
      </c>
      <c r="G671" s="201" t="s">
        <v>48</v>
      </c>
      <c r="H671" s="18">
        <v>15</v>
      </c>
      <c r="I671" s="18">
        <v>0</v>
      </c>
    </row>
    <row r="672" spans="1:11" ht="48">
      <c r="A672" s="4"/>
      <c r="B672" s="8"/>
      <c r="C672" s="4" t="s">
        <v>377</v>
      </c>
      <c r="D672" s="5" t="s">
        <v>41</v>
      </c>
      <c r="E672" s="5" t="s">
        <v>415</v>
      </c>
      <c r="F672" s="4"/>
      <c r="G672" s="201" t="s">
        <v>416</v>
      </c>
      <c r="H672" s="18">
        <f>H673</f>
        <v>1774.4</v>
      </c>
      <c r="I672" s="18">
        <f>I673</f>
        <v>1754.3869999999999</v>
      </c>
    </row>
    <row r="673" spans="1:9" ht="36">
      <c r="A673" s="4"/>
      <c r="B673" s="8"/>
      <c r="C673" s="4" t="s">
        <v>377</v>
      </c>
      <c r="D673" s="5" t="s">
        <v>41</v>
      </c>
      <c r="E673" s="5" t="s">
        <v>415</v>
      </c>
      <c r="F673" s="32" t="s">
        <v>100</v>
      </c>
      <c r="G673" s="21" t="s">
        <v>101</v>
      </c>
      <c r="H673" s="18">
        <f>H674+H675</f>
        <v>1774.4</v>
      </c>
      <c r="I673" s="18">
        <f>I674+I675</f>
        <v>1754.3869999999999</v>
      </c>
    </row>
    <row r="674" spans="1:9" ht="24">
      <c r="A674" s="4"/>
      <c r="B674" s="8"/>
      <c r="C674" s="4" t="s">
        <v>377</v>
      </c>
      <c r="D674" s="5" t="s">
        <v>41</v>
      </c>
      <c r="E674" s="5" t="s">
        <v>415</v>
      </c>
      <c r="F674" s="4">
        <v>612</v>
      </c>
      <c r="G674" s="201" t="s">
        <v>333</v>
      </c>
      <c r="H674" s="18">
        <v>1504.4</v>
      </c>
      <c r="I674" s="18">
        <v>1504.3869999999999</v>
      </c>
    </row>
    <row r="675" spans="1:9" ht="24">
      <c r="A675" s="4"/>
      <c r="B675" s="8"/>
      <c r="C675" s="4" t="s">
        <v>377</v>
      </c>
      <c r="D675" s="5" t="s">
        <v>41</v>
      </c>
      <c r="E675" s="5" t="s">
        <v>415</v>
      </c>
      <c r="F675" s="4">
        <v>622</v>
      </c>
      <c r="G675" s="201" t="s">
        <v>412</v>
      </c>
      <c r="H675" s="18">
        <v>270</v>
      </c>
      <c r="I675" s="18">
        <v>250</v>
      </c>
    </row>
    <row r="676" spans="1:9" ht="24.6" customHeight="1">
      <c r="A676" s="4"/>
      <c r="B676" s="8"/>
      <c r="C676" s="8" t="s">
        <v>377</v>
      </c>
      <c r="D676" s="24" t="s">
        <v>59</v>
      </c>
      <c r="E676" s="11"/>
      <c r="F676" s="24"/>
      <c r="G676" s="13" t="s">
        <v>417</v>
      </c>
      <c r="H676" s="14">
        <f>H677+H684</f>
        <v>115.58</v>
      </c>
      <c r="I676" s="14">
        <f>I677+I684</f>
        <v>112.74000000000001</v>
      </c>
    </row>
    <row r="677" spans="1:9" ht="36">
      <c r="A677" s="4"/>
      <c r="B677" s="8"/>
      <c r="C677" s="15" t="s">
        <v>377</v>
      </c>
      <c r="D677" s="15" t="s">
        <v>59</v>
      </c>
      <c r="E677" s="12" t="s">
        <v>402</v>
      </c>
      <c r="F677" s="15"/>
      <c r="G677" s="16" t="s">
        <v>403</v>
      </c>
      <c r="H677" s="17">
        <f>H678</f>
        <v>49.58</v>
      </c>
      <c r="I677" s="17">
        <f>I678</f>
        <v>46.74</v>
      </c>
    </row>
    <row r="678" spans="1:9" ht="36">
      <c r="A678" s="4"/>
      <c r="B678" s="8"/>
      <c r="C678" s="4" t="s">
        <v>377</v>
      </c>
      <c r="D678" s="4" t="s">
        <v>59</v>
      </c>
      <c r="E678" s="5" t="s">
        <v>404</v>
      </c>
      <c r="F678" s="4"/>
      <c r="G678" s="201" t="s">
        <v>405</v>
      </c>
      <c r="H678" s="18">
        <f>H680</f>
        <v>49.58</v>
      </c>
      <c r="I678" s="18">
        <f>I680</f>
        <v>46.74</v>
      </c>
    </row>
    <row r="679" spans="1:9" ht="36">
      <c r="A679" s="4"/>
      <c r="B679" s="8"/>
      <c r="C679" s="4" t="s">
        <v>377</v>
      </c>
      <c r="D679" s="4" t="s">
        <v>59</v>
      </c>
      <c r="E679" s="5" t="s">
        <v>406</v>
      </c>
      <c r="F679" s="4"/>
      <c r="G679" s="201" t="s">
        <v>407</v>
      </c>
      <c r="H679" s="18">
        <f t="shared" ref="H679:I680" si="114">H680</f>
        <v>49.58</v>
      </c>
      <c r="I679" s="18">
        <f t="shared" si="114"/>
        <v>46.74</v>
      </c>
    </row>
    <row r="680" spans="1:9" ht="24" customHeight="1">
      <c r="A680" s="4"/>
      <c r="B680" s="8"/>
      <c r="C680" s="4" t="s">
        <v>377</v>
      </c>
      <c r="D680" s="4" t="s">
        <v>59</v>
      </c>
      <c r="E680" s="5" t="s">
        <v>418</v>
      </c>
      <c r="F680" s="22"/>
      <c r="G680" s="201" t="s">
        <v>417</v>
      </c>
      <c r="H680" s="18">
        <f t="shared" si="114"/>
        <v>49.58</v>
      </c>
      <c r="I680" s="18">
        <f t="shared" si="114"/>
        <v>46.74</v>
      </c>
    </row>
    <row r="681" spans="1:9" ht="36">
      <c r="A681" s="4"/>
      <c r="B681" s="8"/>
      <c r="C681" s="4" t="s">
        <v>377</v>
      </c>
      <c r="D681" s="4" t="s">
        <v>59</v>
      </c>
      <c r="E681" s="5" t="s">
        <v>418</v>
      </c>
      <c r="F681" s="32" t="s">
        <v>100</v>
      </c>
      <c r="G681" s="21" t="s">
        <v>101</v>
      </c>
      <c r="H681" s="18">
        <f>H682+H683</f>
        <v>49.58</v>
      </c>
      <c r="I681" s="18">
        <f>I682+I683</f>
        <v>46.74</v>
      </c>
    </row>
    <row r="682" spans="1:9" ht="57.6" customHeight="1">
      <c r="A682" s="4"/>
      <c r="B682" s="8"/>
      <c r="C682" s="4" t="s">
        <v>377</v>
      </c>
      <c r="D682" s="4" t="s">
        <v>59</v>
      </c>
      <c r="E682" s="5" t="s">
        <v>418</v>
      </c>
      <c r="F682" s="4" t="s">
        <v>102</v>
      </c>
      <c r="G682" s="201" t="s">
        <v>103</v>
      </c>
      <c r="H682" s="18">
        <v>18.420000000000002</v>
      </c>
      <c r="I682" s="18">
        <v>15.58</v>
      </c>
    </row>
    <row r="683" spans="1:9" ht="58.15" customHeight="1">
      <c r="A683" s="4"/>
      <c r="B683" s="8"/>
      <c r="C683" s="4" t="s">
        <v>377</v>
      </c>
      <c r="D683" s="4" t="s">
        <v>59</v>
      </c>
      <c r="E683" s="5" t="s">
        <v>418</v>
      </c>
      <c r="F683" s="4" t="s">
        <v>398</v>
      </c>
      <c r="G683" s="201" t="s">
        <v>399</v>
      </c>
      <c r="H683" s="18">
        <v>31.16</v>
      </c>
      <c r="I683" s="18">
        <v>31.16</v>
      </c>
    </row>
    <row r="684" spans="1:9" ht="36">
      <c r="A684" s="4"/>
      <c r="B684" s="8"/>
      <c r="C684" s="4" t="s">
        <v>377</v>
      </c>
      <c r="D684" s="4" t="s">
        <v>59</v>
      </c>
      <c r="E684" s="12" t="s">
        <v>21</v>
      </c>
      <c r="F684" s="15"/>
      <c r="G684" s="16" t="s">
        <v>22</v>
      </c>
      <c r="H684" s="18">
        <f>H685</f>
        <v>66</v>
      </c>
      <c r="I684" s="18">
        <f>I685</f>
        <v>66</v>
      </c>
    </row>
    <row r="685" spans="1:9" ht="24">
      <c r="A685" s="4"/>
      <c r="B685" s="8"/>
      <c r="C685" s="4" t="s">
        <v>377</v>
      </c>
      <c r="D685" s="4" t="s">
        <v>59</v>
      </c>
      <c r="E685" s="5" t="s">
        <v>61</v>
      </c>
      <c r="F685" s="4"/>
      <c r="G685" s="201" t="s">
        <v>62</v>
      </c>
      <c r="H685" s="18">
        <f t="shared" ref="H685:I688" si="115">H686</f>
        <v>66</v>
      </c>
      <c r="I685" s="18">
        <f t="shared" si="115"/>
        <v>66</v>
      </c>
    </row>
    <row r="686" spans="1:9" ht="24">
      <c r="A686" s="4"/>
      <c r="B686" s="8"/>
      <c r="C686" s="4" t="s">
        <v>377</v>
      </c>
      <c r="D686" s="4" t="s">
        <v>59</v>
      </c>
      <c r="E686" s="5" t="s">
        <v>79</v>
      </c>
      <c r="F686" s="5"/>
      <c r="G686" s="201" t="s">
        <v>26</v>
      </c>
      <c r="H686" s="18">
        <f t="shared" si="115"/>
        <v>66</v>
      </c>
      <c r="I686" s="18">
        <f t="shared" si="115"/>
        <v>66</v>
      </c>
    </row>
    <row r="687" spans="1:9" ht="24" customHeight="1">
      <c r="A687" s="4"/>
      <c r="B687" s="8"/>
      <c r="C687" s="4" t="s">
        <v>377</v>
      </c>
      <c r="D687" s="4" t="s">
        <v>59</v>
      </c>
      <c r="E687" s="5" t="s">
        <v>419</v>
      </c>
      <c r="F687" s="4"/>
      <c r="G687" s="201" t="s">
        <v>420</v>
      </c>
      <c r="H687" s="18">
        <f>H688</f>
        <v>66</v>
      </c>
      <c r="I687" s="18">
        <f t="shared" si="115"/>
        <v>66</v>
      </c>
    </row>
    <row r="688" spans="1:9" ht="22.15" customHeight="1">
      <c r="A688" s="4"/>
      <c r="B688" s="8"/>
      <c r="C688" s="4" t="s">
        <v>377</v>
      </c>
      <c r="D688" s="4" t="s">
        <v>59</v>
      </c>
      <c r="E688" s="5" t="s">
        <v>419</v>
      </c>
      <c r="F688" s="20" t="s">
        <v>45</v>
      </c>
      <c r="G688" s="21" t="s">
        <v>46</v>
      </c>
      <c r="H688" s="18">
        <f t="shared" si="115"/>
        <v>66</v>
      </c>
      <c r="I688" s="18">
        <f t="shared" si="115"/>
        <v>66</v>
      </c>
    </row>
    <row r="689" spans="1:10">
      <c r="A689" s="4"/>
      <c r="B689" s="8"/>
      <c r="C689" s="4" t="s">
        <v>377</v>
      </c>
      <c r="D689" s="4" t="s">
        <v>59</v>
      </c>
      <c r="E689" s="5" t="s">
        <v>419</v>
      </c>
      <c r="F689" s="4" t="s">
        <v>47</v>
      </c>
      <c r="G689" s="201" t="s">
        <v>48</v>
      </c>
      <c r="H689" s="18">
        <v>66</v>
      </c>
      <c r="I689" s="18">
        <v>66</v>
      </c>
    </row>
    <row r="690" spans="1:10">
      <c r="A690" s="4"/>
      <c r="B690" s="8"/>
      <c r="C690" s="24" t="s">
        <v>377</v>
      </c>
      <c r="D690" s="24" t="s">
        <v>377</v>
      </c>
      <c r="E690" s="11"/>
      <c r="F690" s="24"/>
      <c r="G690" s="13" t="s">
        <v>421</v>
      </c>
      <c r="H690" s="14">
        <f>H691</f>
        <v>7996.1259999999984</v>
      </c>
      <c r="I690" s="14">
        <f>I691</f>
        <v>7950.6639999999989</v>
      </c>
      <c r="J690" s="2">
        <v>7809.1760000000004</v>
      </c>
    </row>
    <row r="691" spans="1:10" ht="36">
      <c r="A691" s="4"/>
      <c r="B691" s="8"/>
      <c r="C691" s="12" t="s">
        <v>377</v>
      </c>
      <c r="D691" s="12" t="s">
        <v>377</v>
      </c>
      <c r="E691" s="12" t="s">
        <v>313</v>
      </c>
      <c r="F691" s="12"/>
      <c r="G691" s="16" t="s">
        <v>314</v>
      </c>
      <c r="H691" s="17">
        <f t="shared" ref="H691:I692" si="116">H692</f>
        <v>7996.1259999999984</v>
      </c>
      <c r="I691" s="17">
        <f t="shared" si="116"/>
        <v>7950.6639999999989</v>
      </c>
    </row>
    <row r="692" spans="1:10" ht="36">
      <c r="A692" s="4"/>
      <c r="B692" s="8"/>
      <c r="C692" s="5" t="s">
        <v>377</v>
      </c>
      <c r="D692" s="5" t="s">
        <v>377</v>
      </c>
      <c r="E692" s="5" t="s">
        <v>315</v>
      </c>
      <c r="F692" s="5"/>
      <c r="G692" s="201" t="s">
        <v>316</v>
      </c>
      <c r="H692" s="18">
        <f t="shared" si="116"/>
        <v>7996.1259999999984</v>
      </c>
      <c r="I692" s="18">
        <f t="shared" si="116"/>
        <v>7950.6639999999989</v>
      </c>
    </row>
    <row r="693" spans="1:10" ht="80.45" customHeight="1">
      <c r="A693" s="4"/>
      <c r="B693" s="8"/>
      <c r="C693" s="5" t="s">
        <v>377</v>
      </c>
      <c r="D693" s="5" t="s">
        <v>377</v>
      </c>
      <c r="E693" s="5" t="s">
        <v>317</v>
      </c>
      <c r="F693" s="5"/>
      <c r="G693" s="201" t="s">
        <v>318</v>
      </c>
      <c r="H693" s="18">
        <f>H694+H701+H697</f>
        <v>7996.1259999999984</v>
      </c>
      <c r="I693" s="18">
        <f>I694+I701+I697</f>
        <v>7950.6639999999989</v>
      </c>
    </row>
    <row r="694" spans="1:10" ht="23.45" customHeight="1">
      <c r="A694" s="4"/>
      <c r="B694" s="8"/>
      <c r="C694" s="5" t="s">
        <v>377</v>
      </c>
      <c r="D694" s="5" t="s">
        <v>377</v>
      </c>
      <c r="E694" s="5" t="s">
        <v>422</v>
      </c>
      <c r="F694" s="5"/>
      <c r="G694" s="201" t="s">
        <v>423</v>
      </c>
      <c r="H694" s="18">
        <f t="shared" ref="H694:I695" si="117">H695</f>
        <v>622.79300000000001</v>
      </c>
      <c r="I694" s="18">
        <f t="shared" si="117"/>
        <v>619.71299999999997</v>
      </c>
    </row>
    <row r="695" spans="1:10" ht="24" customHeight="1">
      <c r="A695" s="4"/>
      <c r="B695" s="8"/>
      <c r="C695" s="5" t="s">
        <v>377</v>
      </c>
      <c r="D695" s="5" t="s">
        <v>377</v>
      </c>
      <c r="E695" s="5" t="s">
        <v>422</v>
      </c>
      <c r="F695" s="20" t="s">
        <v>45</v>
      </c>
      <c r="G695" s="21" t="s">
        <v>46</v>
      </c>
      <c r="H695" s="18">
        <f t="shared" si="117"/>
        <v>622.79300000000001</v>
      </c>
      <c r="I695" s="18">
        <f t="shared" si="117"/>
        <v>619.71299999999997</v>
      </c>
    </row>
    <row r="696" spans="1:10">
      <c r="A696" s="4"/>
      <c r="B696" s="8"/>
      <c r="C696" s="5" t="s">
        <v>377</v>
      </c>
      <c r="D696" s="5" t="s">
        <v>377</v>
      </c>
      <c r="E696" s="5" t="s">
        <v>422</v>
      </c>
      <c r="F696" s="4" t="s">
        <v>47</v>
      </c>
      <c r="G696" s="201" t="s">
        <v>48</v>
      </c>
      <c r="H696" s="18">
        <v>622.79300000000001</v>
      </c>
      <c r="I696" s="18">
        <v>619.71299999999997</v>
      </c>
    </row>
    <row r="697" spans="1:10" ht="23.45" customHeight="1">
      <c r="A697" s="4"/>
      <c r="B697" s="8"/>
      <c r="C697" s="5" t="s">
        <v>377</v>
      </c>
      <c r="D697" s="5" t="s">
        <v>377</v>
      </c>
      <c r="E697" s="5" t="s">
        <v>424</v>
      </c>
      <c r="F697" s="5"/>
      <c r="G697" s="201" t="s">
        <v>425</v>
      </c>
      <c r="H697" s="18">
        <f>H698</f>
        <v>276.89699999999999</v>
      </c>
      <c r="I697" s="18">
        <f>I698</f>
        <v>241.52199999999999</v>
      </c>
    </row>
    <row r="698" spans="1:10" ht="58.9" customHeight="1">
      <c r="A698" s="4"/>
      <c r="B698" s="8"/>
      <c r="C698" s="5" t="s">
        <v>377</v>
      </c>
      <c r="D698" s="5" t="s">
        <v>377</v>
      </c>
      <c r="E698" s="5" t="s">
        <v>424</v>
      </c>
      <c r="F698" s="20" t="s">
        <v>29</v>
      </c>
      <c r="G698" s="21" t="s">
        <v>30</v>
      </c>
      <c r="H698" s="18">
        <f>H699+H700</f>
        <v>276.89699999999999</v>
      </c>
      <c r="I698" s="18">
        <f>I699+I700</f>
        <v>241.52199999999999</v>
      </c>
    </row>
    <row r="699" spans="1:10">
      <c r="A699" s="4"/>
      <c r="B699" s="8"/>
      <c r="C699" s="5" t="s">
        <v>377</v>
      </c>
      <c r="D699" s="5" t="s">
        <v>377</v>
      </c>
      <c r="E699" s="5" t="s">
        <v>424</v>
      </c>
      <c r="F699" s="22" t="s">
        <v>83</v>
      </c>
      <c r="G699" s="23" t="s">
        <v>84</v>
      </c>
      <c r="H699" s="18">
        <v>212.67099999999999</v>
      </c>
      <c r="I699" s="18">
        <v>185.86099999999999</v>
      </c>
    </row>
    <row r="700" spans="1:10" ht="48">
      <c r="A700" s="4"/>
      <c r="B700" s="8"/>
      <c r="C700" s="5" t="s">
        <v>377</v>
      </c>
      <c r="D700" s="5" t="s">
        <v>377</v>
      </c>
      <c r="E700" s="5" t="s">
        <v>424</v>
      </c>
      <c r="F700" s="22">
        <v>119</v>
      </c>
      <c r="G700" s="23" t="s">
        <v>86</v>
      </c>
      <c r="H700" s="18">
        <v>64.225999999999999</v>
      </c>
      <c r="I700" s="18">
        <v>55.661000000000001</v>
      </c>
    </row>
    <row r="701" spans="1:10" ht="17.45" customHeight="1">
      <c r="A701" s="4"/>
      <c r="B701" s="8"/>
      <c r="C701" s="5" t="s">
        <v>377</v>
      </c>
      <c r="D701" s="5" t="s">
        <v>377</v>
      </c>
      <c r="E701" s="5" t="s">
        <v>426</v>
      </c>
      <c r="F701" s="5"/>
      <c r="G701" s="21" t="s">
        <v>427</v>
      </c>
      <c r="H701" s="18">
        <f>H702+H705+H708</f>
        <v>7096.4359999999988</v>
      </c>
      <c r="I701" s="18">
        <f>I702+I705+I708</f>
        <v>7089.4289999999992</v>
      </c>
    </row>
    <row r="702" spans="1:10" ht="59.45" customHeight="1">
      <c r="A702" s="4"/>
      <c r="B702" s="8"/>
      <c r="C702" s="5" t="s">
        <v>377</v>
      </c>
      <c r="D702" s="5" t="s">
        <v>377</v>
      </c>
      <c r="E702" s="5" t="s">
        <v>426</v>
      </c>
      <c r="F702" s="20" t="s">
        <v>29</v>
      </c>
      <c r="G702" s="21" t="s">
        <v>30</v>
      </c>
      <c r="H702" s="18">
        <f>H703+H704</f>
        <v>6459.4219999999996</v>
      </c>
      <c r="I702" s="18">
        <f>I703+I704</f>
        <v>6459.4169999999995</v>
      </c>
    </row>
    <row r="703" spans="1:10">
      <c r="A703" s="4"/>
      <c r="B703" s="8"/>
      <c r="C703" s="5" t="s">
        <v>377</v>
      </c>
      <c r="D703" s="5" t="s">
        <v>377</v>
      </c>
      <c r="E703" s="5" t="s">
        <v>426</v>
      </c>
      <c r="F703" s="22" t="s">
        <v>83</v>
      </c>
      <c r="G703" s="23" t="s">
        <v>84</v>
      </c>
      <c r="H703" s="18">
        <v>4961.1549999999997</v>
      </c>
      <c r="I703" s="18">
        <v>4961.1499999999996</v>
      </c>
    </row>
    <row r="704" spans="1:10" ht="48">
      <c r="A704" s="4"/>
      <c r="B704" s="8"/>
      <c r="C704" s="5" t="s">
        <v>377</v>
      </c>
      <c r="D704" s="5" t="s">
        <v>377</v>
      </c>
      <c r="E704" s="5" t="s">
        <v>426</v>
      </c>
      <c r="F704" s="22">
        <v>119</v>
      </c>
      <c r="G704" s="23" t="s">
        <v>86</v>
      </c>
      <c r="H704" s="18">
        <v>1498.2670000000001</v>
      </c>
      <c r="I704" s="18">
        <v>1498.2670000000001</v>
      </c>
    </row>
    <row r="705" spans="1:10" ht="24" customHeight="1">
      <c r="A705" s="4"/>
      <c r="B705" s="8"/>
      <c r="C705" s="5" t="s">
        <v>377</v>
      </c>
      <c r="D705" s="5" t="s">
        <v>377</v>
      </c>
      <c r="E705" s="5" t="s">
        <v>426</v>
      </c>
      <c r="F705" s="20" t="s">
        <v>45</v>
      </c>
      <c r="G705" s="21" t="s">
        <v>46</v>
      </c>
      <c r="H705" s="18">
        <f>H706+H707</f>
        <v>624.84199999999998</v>
      </c>
      <c r="I705" s="18">
        <f>I706+I707</f>
        <v>620.505</v>
      </c>
    </row>
    <row r="706" spans="1:10">
      <c r="A706" s="4"/>
      <c r="B706" s="8"/>
      <c r="C706" s="5" t="s">
        <v>377</v>
      </c>
      <c r="D706" s="5" t="s">
        <v>377</v>
      </c>
      <c r="E706" s="5" t="s">
        <v>426</v>
      </c>
      <c r="F706" s="4" t="s">
        <v>47</v>
      </c>
      <c r="G706" s="201" t="s">
        <v>48</v>
      </c>
      <c r="H706" s="18">
        <v>383.06200000000001</v>
      </c>
      <c r="I706" s="18">
        <v>379.42700000000002</v>
      </c>
    </row>
    <row r="707" spans="1:10">
      <c r="A707" s="4"/>
      <c r="B707" s="8"/>
      <c r="C707" s="5" t="s">
        <v>377</v>
      </c>
      <c r="D707" s="5" t="s">
        <v>377</v>
      </c>
      <c r="E707" s="5" t="s">
        <v>426</v>
      </c>
      <c r="F707" s="4">
        <v>247</v>
      </c>
      <c r="G707" s="201" t="s">
        <v>87</v>
      </c>
      <c r="H707" s="18">
        <v>241.78</v>
      </c>
      <c r="I707" s="18">
        <v>241.078</v>
      </c>
    </row>
    <row r="708" spans="1:10">
      <c r="A708" s="4"/>
      <c r="B708" s="8"/>
      <c r="C708" s="5" t="s">
        <v>377</v>
      </c>
      <c r="D708" s="5" t="s">
        <v>377</v>
      </c>
      <c r="E708" s="5" t="s">
        <v>426</v>
      </c>
      <c r="F708" s="4" t="s">
        <v>88</v>
      </c>
      <c r="G708" s="201" t="s">
        <v>74</v>
      </c>
      <c r="H708" s="18">
        <f>H709</f>
        <v>12.172000000000001</v>
      </c>
      <c r="I708" s="18">
        <f>I709</f>
        <v>9.5069999999999997</v>
      </c>
    </row>
    <row r="709" spans="1:10" ht="24">
      <c r="A709" s="4"/>
      <c r="B709" s="8"/>
      <c r="C709" s="5" t="s">
        <v>377</v>
      </c>
      <c r="D709" s="5" t="s">
        <v>377</v>
      </c>
      <c r="E709" s="5" t="s">
        <v>426</v>
      </c>
      <c r="F709" s="4">
        <v>851</v>
      </c>
      <c r="G709" s="201" t="s">
        <v>370</v>
      </c>
      <c r="H709" s="18">
        <v>12.172000000000001</v>
      </c>
      <c r="I709" s="18">
        <v>9.5069999999999997</v>
      </c>
    </row>
    <row r="710" spans="1:10" ht="17.45" customHeight="1">
      <c r="A710" s="4"/>
      <c r="B710" s="8"/>
      <c r="C710" s="24" t="s">
        <v>377</v>
      </c>
      <c r="D710" s="24" t="s">
        <v>176</v>
      </c>
      <c r="E710" s="11"/>
      <c r="F710" s="24"/>
      <c r="G710" s="13" t="s">
        <v>428</v>
      </c>
      <c r="H710" s="14">
        <f>H711+H721</f>
        <v>872.1</v>
      </c>
      <c r="I710" s="14">
        <f>I711+I721</f>
        <v>872.1</v>
      </c>
    </row>
    <row r="711" spans="1:10" ht="36">
      <c r="A711" s="4"/>
      <c r="B711" s="8"/>
      <c r="C711" s="4" t="s">
        <v>377</v>
      </c>
      <c r="D711" s="4" t="s">
        <v>176</v>
      </c>
      <c r="E711" s="12" t="s">
        <v>21</v>
      </c>
      <c r="F711" s="15"/>
      <c r="G711" s="16" t="s">
        <v>22</v>
      </c>
      <c r="H711" s="17">
        <f t="shared" ref="H711:I713" si="118">H712</f>
        <v>841.1</v>
      </c>
      <c r="I711" s="17">
        <f t="shared" si="118"/>
        <v>841.1</v>
      </c>
    </row>
    <row r="712" spans="1:10" ht="24">
      <c r="A712" s="4"/>
      <c r="B712" s="8"/>
      <c r="C712" s="4" t="s">
        <v>377</v>
      </c>
      <c r="D712" s="4" t="s">
        <v>176</v>
      </c>
      <c r="E712" s="5" t="s">
        <v>61</v>
      </c>
      <c r="F712" s="4"/>
      <c r="G712" s="201" t="s">
        <v>62</v>
      </c>
      <c r="H712" s="18">
        <f t="shared" si="118"/>
        <v>841.1</v>
      </c>
      <c r="I712" s="18">
        <f t="shared" si="118"/>
        <v>841.1</v>
      </c>
    </row>
    <row r="713" spans="1:10" ht="36">
      <c r="A713" s="4"/>
      <c r="B713" s="8"/>
      <c r="C713" s="4" t="s">
        <v>377</v>
      </c>
      <c r="D713" s="4" t="s">
        <v>176</v>
      </c>
      <c r="E713" s="5" t="s">
        <v>63</v>
      </c>
      <c r="F713" s="24"/>
      <c r="G713" s="201" t="s">
        <v>64</v>
      </c>
      <c r="H713" s="18">
        <f t="shared" si="118"/>
        <v>841.1</v>
      </c>
      <c r="I713" s="18">
        <f t="shared" si="118"/>
        <v>841.1</v>
      </c>
      <c r="J713" s="2">
        <v>841.1</v>
      </c>
    </row>
    <row r="714" spans="1:10" ht="60">
      <c r="A714" s="4"/>
      <c r="B714" s="8"/>
      <c r="C714" s="4" t="s">
        <v>377</v>
      </c>
      <c r="D714" s="4" t="s">
        <v>176</v>
      </c>
      <c r="E714" s="29" t="s">
        <v>429</v>
      </c>
      <c r="F714" s="30"/>
      <c r="G714" s="30" t="s">
        <v>430</v>
      </c>
      <c r="H714" s="18">
        <f>H715+H719</f>
        <v>841.1</v>
      </c>
      <c r="I714" s="18">
        <f>I715+I719</f>
        <v>841.1</v>
      </c>
    </row>
    <row r="715" spans="1:10" ht="57.6" customHeight="1">
      <c r="A715" s="4"/>
      <c r="B715" s="8"/>
      <c r="C715" s="4" t="s">
        <v>377</v>
      </c>
      <c r="D715" s="4" t="s">
        <v>176</v>
      </c>
      <c r="E715" s="29" t="s">
        <v>429</v>
      </c>
      <c r="F715" s="20" t="s">
        <v>29</v>
      </c>
      <c r="G715" s="21" t="s">
        <v>30</v>
      </c>
      <c r="H715" s="18">
        <f>H716+H717+H718</f>
        <v>754.428</v>
      </c>
      <c r="I715" s="18">
        <f>I716+I717+I718</f>
        <v>754.428</v>
      </c>
    </row>
    <row r="716" spans="1:10" ht="24">
      <c r="A716" s="4"/>
      <c r="B716" s="8"/>
      <c r="C716" s="4" t="s">
        <v>377</v>
      </c>
      <c r="D716" s="4" t="s">
        <v>176</v>
      </c>
      <c r="E716" s="29" t="s">
        <v>429</v>
      </c>
      <c r="F716" s="22" t="s">
        <v>31</v>
      </c>
      <c r="G716" s="23" t="s">
        <v>32</v>
      </c>
      <c r="H716" s="18">
        <v>491.56299999999999</v>
      </c>
      <c r="I716" s="18">
        <v>491.56299999999999</v>
      </c>
    </row>
    <row r="717" spans="1:10" ht="34.15" customHeight="1">
      <c r="A717" s="4"/>
      <c r="B717" s="8"/>
      <c r="C717" s="4" t="s">
        <v>377</v>
      </c>
      <c r="D717" s="4" t="s">
        <v>176</v>
      </c>
      <c r="E717" s="29" t="s">
        <v>429</v>
      </c>
      <c r="F717" s="22" t="s">
        <v>33</v>
      </c>
      <c r="G717" s="23" t="s">
        <v>34</v>
      </c>
      <c r="H717" s="18">
        <v>88.802000000000007</v>
      </c>
      <c r="I717" s="18">
        <v>88.802000000000007</v>
      </c>
    </row>
    <row r="718" spans="1:10" ht="46.15" customHeight="1">
      <c r="A718" s="4"/>
      <c r="B718" s="8"/>
      <c r="C718" s="4" t="s">
        <v>377</v>
      </c>
      <c r="D718" s="4" t="s">
        <v>176</v>
      </c>
      <c r="E718" s="29" t="s">
        <v>429</v>
      </c>
      <c r="F718" s="22">
        <v>129</v>
      </c>
      <c r="G718" s="23" t="s">
        <v>885</v>
      </c>
      <c r="H718" s="18">
        <v>174.06299999999999</v>
      </c>
      <c r="I718" s="18">
        <v>174.06299999999999</v>
      </c>
    </row>
    <row r="719" spans="1:10" ht="23.45" customHeight="1">
      <c r="A719" s="4"/>
      <c r="B719" s="8"/>
      <c r="C719" s="4" t="s">
        <v>377</v>
      </c>
      <c r="D719" s="4" t="s">
        <v>176</v>
      </c>
      <c r="E719" s="29" t="s">
        <v>429</v>
      </c>
      <c r="F719" s="20" t="s">
        <v>45</v>
      </c>
      <c r="G719" s="21" t="s">
        <v>46</v>
      </c>
      <c r="H719" s="18">
        <f>H720</f>
        <v>86.671999999999997</v>
      </c>
      <c r="I719" s="18">
        <f>I720</f>
        <v>86.671999999999997</v>
      </c>
    </row>
    <row r="720" spans="1:10">
      <c r="A720" s="4"/>
      <c r="B720" s="8"/>
      <c r="C720" s="4" t="s">
        <v>377</v>
      </c>
      <c r="D720" s="4" t="s">
        <v>176</v>
      </c>
      <c r="E720" s="29" t="s">
        <v>429</v>
      </c>
      <c r="F720" s="4" t="s">
        <v>47</v>
      </c>
      <c r="G720" s="201" t="s">
        <v>48</v>
      </c>
      <c r="H720" s="18">
        <v>86.671999999999997</v>
      </c>
      <c r="I720" s="18">
        <v>86.671999999999997</v>
      </c>
    </row>
    <row r="721" spans="1:11" ht="35.450000000000003" customHeight="1">
      <c r="A721" s="4"/>
      <c r="B721" s="8"/>
      <c r="C721" s="4" t="s">
        <v>377</v>
      </c>
      <c r="D721" s="4" t="s">
        <v>176</v>
      </c>
      <c r="E721" s="5" t="s">
        <v>609</v>
      </c>
      <c r="F721" s="5"/>
      <c r="G721" s="201" t="s">
        <v>610</v>
      </c>
      <c r="H721" s="48">
        <f>H722</f>
        <v>31</v>
      </c>
      <c r="I721" s="48">
        <f>I722</f>
        <v>31</v>
      </c>
    </row>
    <row r="722" spans="1:11" ht="24">
      <c r="A722" s="4"/>
      <c r="B722" s="8"/>
      <c r="C722" s="4" t="s">
        <v>377</v>
      </c>
      <c r="D722" s="4" t="s">
        <v>176</v>
      </c>
      <c r="E722" s="5" t="s">
        <v>826</v>
      </c>
      <c r="F722" s="5"/>
      <c r="G722" s="201" t="s">
        <v>827</v>
      </c>
      <c r="H722" s="48">
        <f>H725+H723</f>
        <v>31</v>
      </c>
      <c r="I722" s="48">
        <f>I725+I723</f>
        <v>31</v>
      </c>
    </row>
    <row r="723" spans="1:11" ht="24.6" customHeight="1">
      <c r="A723" s="4"/>
      <c r="B723" s="8"/>
      <c r="C723" s="4" t="s">
        <v>377</v>
      </c>
      <c r="D723" s="4" t="s">
        <v>176</v>
      </c>
      <c r="E723" s="5" t="s">
        <v>826</v>
      </c>
      <c r="F723" s="20" t="s">
        <v>45</v>
      </c>
      <c r="G723" s="21" t="s">
        <v>46</v>
      </c>
      <c r="H723" s="48">
        <f>H724</f>
        <v>10</v>
      </c>
      <c r="I723" s="48">
        <f>I724</f>
        <v>10</v>
      </c>
    </row>
    <row r="724" spans="1:11">
      <c r="A724" s="4"/>
      <c r="B724" s="8"/>
      <c r="C724" s="4" t="s">
        <v>377</v>
      </c>
      <c r="D724" s="4" t="s">
        <v>176</v>
      </c>
      <c r="E724" s="5" t="s">
        <v>826</v>
      </c>
      <c r="F724" s="4" t="s">
        <v>47</v>
      </c>
      <c r="G724" s="201" t="s">
        <v>48</v>
      </c>
      <c r="H724" s="48">
        <v>10</v>
      </c>
      <c r="I724" s="48">
        <v>10</v>
      </c>
    </row>
    <row r="725" spans="1:11" ht="36">
      <c r="A725" s="4"/>
      <c r="B725" s="8"/>
      <c r="C725" s="4" t="s">
        <v>377</v>
      </c>
      <c r="D725" s="4" t="s">
        <v>176</v>
      </c>
      <c r="E725" s="5" t="s">
        <v>826</v>
      </c>
      <c r="F725" s="20" t="s">
        <v>100</v>
      </c>
      <c r="G725" s="21" t="s">
        <v>101</v>
      </c>
      <c r="H725" s="48">
        <f>H726+H727</f>
        <v>21</v>
      </c>
      <c r="I725" s="48">
        <f>I726+I727</f>
        <v>21</v>
      </c>
    </row>
    <row r="726" spans="1:11" ht="24">
      <c r="A726" s="4"/>
      <c r="B726" s="8"/>
      <c r="C726" s="4" t="s">
        <v>377</v>
      </c>
      <c r="D726" s="4" t="s">
        <v>176</v>
      </c>
      <c r="E726" s="5" t="s">
        <v>826</v>
      </c>
      <c r="F726" s="4">
        <v>612</v>
      </c>
      <c r="G726" s="201" t="s">
        <v>333</v>
      </c>
      <c r="H726" s="48">
        <v>14</v>
      </c>
      <c r="I726" s="48">
        <v>14</v>
      </c>
    </row>
    <row r="727" spans="1:11" ht="24">
      <c r="A727" s="4"/>
      <c r="B727" s="8"/>
      <c r="C727" s="4" t="s">
        <v>377</v>
      </c>
      <c r="D727" s="4" t="s">
        <v>176</v>
      </c>
      <c r="E727" s="5" t="s">
        <v>826</v>
      </c>
      <c r="F727" s="4">
        <v>622</v>
      </c>
      <c r="G727" s="201" t="s">
        <v>412</v>
      </c>
      <c r="H727" s="18">
        <v>7</v>
      </c>
      <c r="I727" s="18">
        <v>7</v>
      </c>
    </row>
    <row r="728" spans="1:11">
      <c r="A728" s="4"/>
      <c r="B728" s="8"/>
      <c r="C728" s="8" t="s">
        <v>163</v>
      </c>
      <c r="D728" s="8" t="s">
        <v>17</v>
      </c>
      <c r="E728" s="36"/>
      <c r="F728" s="8"/>
      <c r="G728" s="9" t="s">
        <v>431</v>
      </c>
      <c r="H728" s="10">
        <f>H729+H823</f>
        <v>292974.43899999995</v>
      </c>
      <c r="I728" s="10">
        <f>I729+I823</f>
        <v>290296.69400000002</v>
      </c>
    </row>
    <row r="729" spans="1:11">
      <c r="A729" s="4"/>
      <c r="B729" s="8"/>
      <c r="C729" s="24" t="s">
        <v>163</v>
      </c>
      <c r="D729" s="24" t="s">
        <v>16</v>
      </c>
      <c r="E729" s="11"/>
      <c r="F729" s="24"/>
      <c r="G729" s="13" t="s">
        <v>432</v>
      </c>
      <c r="H729" s="14">
        <f>H730+H811</f>
        <v>292237.11899999995</v>
      </c>
      <c r="I729" s="14">
        <f>I730+I811</f>
        <v>289561.022</v>
      </c>
      <c r="J729" s="2">
        <v>225637.55499999999</v>
      </c>
      <c r="K729" s="180">
        <f>J729-H729</f>
        <v>-66599.563999999955</v>
      </c>
    </row>
    <row r="730" spans="1:11" ht="36">
      <c r="A730" s="4"/>
      <c r="B730" s="8"/>
      <c r="C730" s="15" t="s">
        <v>163</v>
      </c>
      <c r="D730" s="15" t="s">
        <v>16</v>
      </c>
      <c r="E730" s="12" t="s">
        <v>402</v>
      </c>
      <c r="F730" s="15"/>
      <c r="G730" s="16" t="s">
        <v>403</v>
      </c>
      <c r="H730" s="17">
        <f>H731</f>
        <v>291872.99699999997</v>
      </c>
      <c r="I730" s="17">
        <f>I731</f>
        <v>289196.90000000002</v>
      </c>
    </row>
    <row r="731" spans="1:11" ht="36">
      <c r="A731" s="4"/>
      <c r="B731" s="8"/>
      <c r="C731" s="4" t="s">
        <v>163</v>
      </c>
      <c r="D731" s="4" t="s">
        <v>16</v>
      </c>
      <c r="E731" s="5" t="s">
        <v>404</v>
      </c>
      <c r="F731" s="4"/>
      <c r="G731" s="201" t="s">
        <v>405</v>
      </c>
      <c r="H731" s="18">
        <f>H732+H761+H803+H807</f>
        <v>291872.99699999997</v>
      </c>
      <c r="I731" s="18">
        <f>I732+I761+I803+I807</f>
        <v>289196.90000000002</v>
      </c>
    </row>
    <row r="732" spans="1:11" ht="24">
      <c r="A732" s="4"/>
      <c r="B732" s="8"/>
      <c r="C732" s="4" t="s">
        <v>163</v>
      </c>
      <c r="D732" s="4" t="s">
        <v>16</v>
      </c>
      <c r="E732" s="5" t="s">
        <v>433</v>
      </c>
      <c r="F732" s="4"/>
      <c r="G732" s="201" t="s">
        <v>434</v>
      </c>
      <c r="H732" s="18">
        <f>H733+H736+H743+H749+H755+H746</f>
        <v>48987.606999999996</v>
      </c>
      <c r="I732" s="18">
        <f>I733+I736+I743+I749+I755+I746</f>
        <v>48703.856</v>
      </c>
    </row>
    <row r="733" spans="1:11" ht="36">
      <c r="A733" s="4"/>
      <c r="B733" s="8"/>
      <c r="C733" s="4" t="s">
        <v>163</v>
      </c>
      <c r="D733" s="4" t="s">
        <v>16</v>
      </c>
      <c r="E733" s="5" t="s">
        <v>435</v>
      </c>
      <c r="F733" s="20"/>
      <c r="G733" s="21" t="s">
        <v>436</v>
      </c>
      <c r="H733" s="18">
        <f t="shared" ref="H733:I734" si="119">H734</f>
        <v>11921.231</v>
      </c>
      <c r="I733" s="18">
        <f t="shared" si="119"/>
        <v>11901.91</v>
      </c>
    </row>
    <row r="734" spans="1:11" ht="36">
      <c r="A734" s="4"/>
      <c r="B734" s="8"/>
      <c r="C734" s="4" t="s">
        <v>163</v>
      </c>
      <c r="D734" s="4" t="s">
        <v>16</v>
      </c>
      <c r="E734" s="5" t="s">
        <v>435</v>
      </c>
      <c r="F734" s="32" t="s">
        <v>100</v>
      </c>
      <c r="G734" s="21" t="s">
        <v>101</v>
      </c>
      <c r="H734" s="18">
        <f t="shared" si="119"/>
        <v>11921.231</v>
      </c>
      <c r="I734" s="18">
        <f t="shared" si="119"/>
        <v>11901.91</v>
      </c>
    </row>
    <row r="735" spans="1:11" ht="58.15" customHeight="1">
      <c r="A735" s="4"/>
      <c r="B735" s="8"/>
      <c r="C735" s="4" t="s">
        <v>163</v>
      </c>
      <c r="D735" s="4" t="s">
        <v>16</v>
      </c>
      <c r="E735" s="5" t="s">
        <v>435</v>
      </c>
      <c r="F735" s="4" t="s">
        <v>102</v>
      </c>
      <c r="G735" s="201" t="s">
        <v>103</v>
      </c>
      <c r="H735" s="18">
        <v>11921.231</v>
      </c>
      <c r="I735" s="18">
        <v>11901.91</v>
      </c>
    </row>
    <row r="736" spans="1:11" ht="36">
      <c r="A736" s="4"/>
      <c r="B736" s="8"/>
      <c r="C736" s="4" t="s">
        <v>163</v>
      </c>
      <c r="D736" s="4" t="s">
        <v>16</v>
      </c>
      <c r="E736" s="5" t="s">
        <v>437</v>
      </c>
      <c r="F736" s="20"/>
      <c r="G736" s="21" t="s">
        <v>438</v>
      </c>
      <c r="H736" s="18">
        <f>H737+H740</f>
        <v>8933.759</v>
      </c>
      <c r="I736" s="18">
        <f>I737+I740</f>
        <v>8669.3289999999997</v>
      </c>
    </row>
    <row r="737" spans="1:9" ht="57.6" customHeight="1">
      <c r="A737" s="4"/>
      <c r="B737" s="8"/>
      <c r="C737" s="4" t="s">
        <v>163</v>
      </c>
      <c r="D737" s="4" t="s">
        <v>16</v>
      </c>
      <c r="E737" s="5" t="s">
        <v>437</v>
      </c>
      <c r="F737" s="20" t="s">
        <v>29</v>
      </c>
      <c r="G737" s="21" t="s">
        <v>30</v>
      </c>
      <c r="H737" s="18">
        <f>H738+H739</f>
        <v>7384.6930000000002</v>
      </c>
      <c r="I737" s="18">
        <f>I738+I739</f>
        <v>7184.9319999999998</v>
      </c>
    </row>
    <row r="738" spans="1:9">
      <c r="A738" s="4"/>
      <c r="B738" s="8"/>
      <c r="C738" s="4" t="s">
        <v>163</v>
      </c>
      <c r="D738" s="4" t="s">
        <v>16</v>
      </c>
      <c r="E738" s="5" t="s">
        <v>437</v>
      </c>
      <c r="F738" s="22" t="s">
        <v>83</v>
      </c>
      <c r="G738" s="23" t="s">
        <v>84</v>
      </c>
      <c r="H738" s="18">
        <v>5713.924</v>
      </c>
      <c r="I738" s="18">
        <v>5548.6369999999997</v>
      </c>
    </row>
    <row r="739" spans="1:9" ht="48">
      <c r="A739" s="4"/>
      <c r="B739" s="8"/>
      <c r="C739" s="4" t="s">
        <v>163</v>
      </c>
      <c r="D739" s="4" t="s">
        <v>16</v>
      </c>
      <c r="E739" s="5" t="s">
        <v>437</v>
      </c>
      <c r="F739" s="22">
        <v>119</v>
      </c>
      <c r="G739" s="23" t="s">
        <v>86</v>
      </c>
      <c r="H739" s="18">
        <v>1670.769</v>
      </c>
      <c r="I739" s="18">
        <v>1636.2950000000001</v>
      </c>
    </row>
    <row r="740" spans="1:9" ht="24" customHeight="1">
      <c r="A740" s="4"/>
      <c r="B740" s="8"/>
      <c r="C740" s="4" t="s">
        <v>163</v>
      </c>
      <c r="D740" s="4" t="s">
        <v>16</v>
      </c>
      <c r="E740" s="5" t="s">
        <v>437</v>
      </c>
      <c r="F740" s="20" t="s">
        <v>45</v>
      </c>
      <c r="G740" s="21" t="s">
        <v>46</v>
      </c>
      <c r="H740" s="18">
        <f>H741+H742</f>
        <v>1549.0659999999998</v>
      </c>
      <c r="I740" s="18">
        <f>I741+I742</f>
        <v>1484.3969999999999</v>
      </c>
    </row>
    <row r="741" spans="1:9">
      <c r="A741" s="4"/>
      <c r="B741" s="8"/>
      <c r="C741" s="4" t="s">
        <v>163</v>
      </c>
      <c r="D741" s="4" t="s">
        <v>16</v>
      </c>
      <c r="E741" s="5" t="s">
        <v>437</v>
      </c>
      <c r="F741" s="4" t="s">
        <v>47</v>
      </c>
      <c r="G741" s="201" t="s">
        <v>48</v>
      </c>
      <c r="H741" s="18">
        <v>813.37199999999996</v>
      </c>
      <c r="I741" s="18">
        <v>770.73400000000004</v>
      </c>
    </row>
    <row r="742" spans="1:9">
      <c r="A742" s="4"/>
      <c r="B742" s="8"/>
      <c r="C742" s="4" t="s">
        <v>163</v>
      </c>
      <c r="D742" s="4" t="s">
        <v>16</v>
      </c>
      <c r="E742" s="5" t="s">
        <v>437</v>
      </c>
      <c r="F742" s="4">
        <v>247</v>
      </c>
      <c r="G742" s="201" t="s">
        <v>87</v>
      </c>
      <c r="H742" s="18">
        <v>735.69399999999996</v>
      </c>
      <c r="I742" s="18">
        <v>713.66300000000001</v>
      </c>
    </row>
    <row r="743" spans="1:9" ht="45.6" customHeight="1">
      <c r="A743" s="4"/>
      <c r="B743" s="8"/>
      <c r="C743" s="4" t="s">
        <v>163</v>
      </c>
      <c r="D743" s="4" t="s">
        <v>16</v>
      </c>
      <c r="E743" s="5" t="s">
        <v>439</v>
      </c>
      <c r="F743" s="4"/>
      <c r="G743" s="201" t="s">
        <v>440</v>
      </c>
      <c r="H743" s="18">
        <f t="shared" ref="H743:I744" si="120">H744</f>
        <v>751.8</v>
      </c>
      <c r="I743" s="18">
        <f t="shared" si="120"/>
        <v>751.8</v>
      </c>
    </row>
    <row r="744" spans="1:9" ht="36">
      <c r="A744" s="4"/>
      <c r="B744" s="8"/>
      <c r="C744" s="4" t="s">
        <v>163</v>
      </c>
      <c r="D744" s="4" t="s">
        <v>16</v>
      </c>
      <c r="E744" s="5" t="s">
        <v>439</v>
      </c>
      <c r="F744" s="32" t="s">
        <v>100</v>
      </c>
      <c r="G744" s="21" t="s">
        <v>101</v>
      </c>
      <c r="H744" s="18">
        <f t="shared" si="120"/>
        <v>751.8</v>
      </c>
      <c r="I744" s="18">
        <f t="shared" si="120"/>
        <v>751.8</v>
      </c>
    </row>
    <row r="745" spans="1:9" ht="58.9" customHeight="1">
      <c r="A745" s="4"/>
      <c r="B745" s="8"/>
      <c r="C745" s="4" t="s">
        <v>163</v>
      </c>
      <c r="D745" s="4" t="s">
        <v>16</v>
      </c>
      <c r="E745" s="5" t="s">
        <v>439</v>
      </c>
      <c r="F745" s="4" t="s">
        <v>397</v>
      </c>
      <c r="G745" s="201" t="s">
        <v>103</v>
      </c>
      <c r="H745" s="18">
        <v>751.8</v>
      </c>
      <c r="I745" s="18">
        <v>751.8</v>
      </c>
    </row>
    <row r="746" spans="1:9" ht="36">
      <c r="A746" s="4"/>
      <c r="B746" s="8"/>
      <c r="C746" s="4" t="s">
        <v>163</v>
      </c>
      <c r="D746" s="4" t="s">
        <v>16</v>
      </c>
      <c r="E746" s="5" t="s">
        <v>873</v>
      </c>
      <c r="F746" s="4"/>
      <c r="G746" s="201" t="s">
        <v>872</v>
      </c>
      <c r="H746" s="18">
        <f>H747</f>
        <v>686.75199999999995</v>
      </c>
      <c r="I746" s="18">
        <f>I747</f>
        <v>686.75199999999995</v>
      </c>
    </row>
    <row r="747" spans="1:9" ht="36">
      <c r="A747" s="4"/>
      <c r="B747" s="8"/>
      <c r="C747" s="4" t="s">
        <v>163</v>
      </c>
      <c r="D747" s="4" t="s">
        <v>16</v>
      </c>
      <c r="E747" s="5" t="s">
        <v>873</v>
      </c>
      <c r="F747" s="32" t="s">
        <v>100</v>
      </c>
      <c r="G747" s="21" t="s">
        <v>101</v>
      </c>
      <c r="H747" s="18">
        <f>H748</f>
        <v>686.75199999999995</v>
      </c>
      <c r="I747" s="18">
        <f>I748</f>
        <v>686.75199999999995</v>
      </c>
    </row>
    <row r="748" spans="1:9" ht="24">
      <c r="A748" s="4"/>
      <c r="B748" s="8"/>
      <c r="C748" s="4" t="s">
        <v>163</v>
      </c>
      <c r="D748" s="4" t="s">
        <v>16</v>
      </c>
      <c r="E748" s="5" t="s">
        <v>873</v>
      </c>
      <c r="F748" s="4">
        <v>612</v>
      </c>
      <c r="G748" s="201" t="s">
        <v>333</v>
      </c>
      <c r="H748" s="18">
        <v>686.75199999999995</v>
      </c>
      <c r="I748" s="18">
        <v>686.75199999999995</v>
      </c>
    </row>
    <row r="749" spans="1:9" ht="36">
      <c r="A749" s="4"/>
      <c r="B749" s="8"/>
      <c r="C749" s="4" t="s">
        <v>163</v>
      </c>
      <c r="D749" s="4" t="s">
        <v>16</v>
      </c>
      <c r="E749" s="5" t="s">
        <v>441</v>
      </c>
      <c r="F749" s="4"/>
      <c r="G749" s="201" t="s">
        <v>442</v>
      </c>
      <c r="H749" s="18">
        <f>H753+H750</f>
        <v>26427.124</v>
      </c>
      <c r="I749" s="18">
        <f>I753+I750</f>
        <v>26427.124</v>
      </c>
    </row>
    <row r="750" spans="1:9" ht="57" customHeight="1">
      <c r="A750" s="4"/>
      <c r="B750" s="8"/>
      <c r="C750" s="4" t="s">
        <v>163</v>
      </c>
      <c r="D750" s="4" t="s">
        <v>16</v>
      </c>
      <c r="E750" s="5" t="s">
        <v>441</v>
      </c>
      <c r="F750" s="20" t="s">
        <v>29</v>
      </c>
      <c r="G750" s="21" t="s">
        <v>30</v>
      </c>
      <c r="H750" s="18">
        <f>H751+H752</f>
        <v>10336.415999999999</v>
      </c>
      <c r="I750" s="18">
        <f>I751+I752</f>
        <v>10336.415999999999</v>
      </c>
    </row>
    <row r="751" spans="1:9">
      <c r="A751" s="4"/>
      <c r="B751" s="8"/>
      <c r="C751" s="4" t="s">
        <v>163</v>
      </c>
      <c r="D751" s="4" t="s">
        <v>16</v>
      </c>
      <c r="E751" s="5" t="s">
        <v>441</v>
      </c>
      <c r="F751" s="22" t="s">
        <v>83</v>
      </c>
      <c r="G751" s="23" t="s">
        <v>84</v>
      </c>
      <c r="H751" s="18">
        <v>7938.8729999999996</v>
      </c>
      <c r="I751" s="18">
        <v>7938.8729999999996</v>
      </c>
    </row>
    <row r="752" spans="1:9" ht="48">
      <c r="A752" s="4"/>
      <c r="B752" s="8"/>
      <c r="C752" s="4" t="s">
        <v>163</v>
      </c>
      <c r="D752" s="4" t="s">
        <v>16</v>
      </c>
      <c r="E752" s="5" t="s">
        <v>441</v>
      </c>
      <c r="F752" s="22">
        <v>119</v>
      </c>
      <c r="G752" s="23" t="s">
        <v>86</v>
      </c>
      <c r="H752" s="18">
        <v>2397.5430000000001</v>
      </c>
      <c r="I752" s="18">
        <v>2397.5430000000001</v>
      </c>
    </row>
    <row r="753" spans="1:9" ht="36">
      <c r="A753" s="4"/>
      <c r="B753" s="8"/>
      <c r="C753" s="4" t="s">
        <v>163</v>
      </c>
      <c r="D753" s="4" t="s">
        <v>16</v>
      </c>
      <c r="E753" s="5" t="s">
        <v>441</v>
      </c>
      <c r="F753" s="20" t="s">
        <v>100</v>
      </c>
      <c r="G753" s="21" t="s">
        <v>101</v>
      </c>
      <c r="H753" s="18">
        <f t="shared" ref="H753:I753" si="121">H754</f>
        <v>16090.708000000001</v>
      </c>
      <c r="I753" s="18">
        <f t="shared" si="121"/>
        <v>16090.708000000001</v>
      </c>
    </row>
    <row r="754" spans="1:9" ht="58.9" customHeight="1">
      <c r="A754" s="4"/>
      <c r="B754" s="8"/>
      <c r="C754" s="4" t="s">
        <v>163</v>
      </c>
      <c r="D754" s="4" t="s">
        <v>16</v>
      </c>
      <c r="E754" s="5" t="s">
        <v>441</v>
      </c>
      <c r="F754" s="4" t="s">
        <v>102</v>
      </c>
      <c r="G754" s="201" t="s">
        <v>103</v>
      </c>
      <c r="H754" s="18">
        <v>16090.708000000001</v>
      </c>
      <c r="I754" s="18">
        <v>16090.708000000001</v>
      </c>
    </row>
    <row r="755" spans="1:9" ht="36">
      <c r="A755" s="4"/>
      <c r="B755" s="8"/>
      <c r="C755" s="4" t="s">
        <v>163</v>
      </c>
      <c r="D755" s="4" t="s">
        <v>16</v>
      </c>
      <c r="E755" s="5" t="s">
        <v>443</v>
      </c>
      <c r="F755" s="4"/>
      <c r="G755" s="201" t="s">
        <v>444</v>
      </c>
      <c r="H755" s="18">
        <f>H756+H759</f>
        <v>266.94099999999997</v>
      </c>
      <c r="I755" s="18">
        <f>I756+I759</f>
        <v>266.94099999999997</v>
      </c>
    </row>
    <row r="756" spans="1:9" ht="58.15" customHeight="1">
      <c r="A756" s="4"/>
      <c r="B756" s="8"/>
      <c r="C756" s="4" t="s">
        <v>163</v>
      </c>
      <c r="D756" s="4" t="s">
        <v>16</v>
      </c>
      <c r="E756" s="5" t="s">
        <v>443</v>
      </c>
      <c r="F756" s="20" t="s">
        <v>29</v>
      </c>
      <c r="G756" s="21" t="s">
        <v>30</v>
      </c>
      <c r="H756" s="18">
        <f>H757+H758</f>
        <v>104.40799999999999</v>
      </c>
      <c r="I756" s="18">
        <f>I757+I758</f>
        <v>104.40799999999999</v>
      </c>
    </row>
    <row r="757" spans="1:9">
      <c r="A757" s="4"/>
      <c r="B757" s="8"/>
      <c r="C757" s="4" t="s">
        <v>163</v>
      </c>
      <c r="D757" s="4" t="s">
        <v>16</v>
      </c>
      <c r="E757" s="5" t="s">
        <v>443</v>
      </c>
      <c r="F757" s="22" t="s">
        <v>83</v>
      </c>
      <c r="G757" s="23" t="s">
        <v>84</v>
      </c>
      <c r="H757" s="18">
        <v>80.191999999999993</v>
      </c>
      <c r="I757" s="18">
        <v>80.191999999999993</v>
      </c>
    </row>
    <row r="758" spans="1:9" ht="48">
      <c r="A758" s="4"/>
      <c r="B758" s="8"/>
      <c r="C758" s="4" t="s">
        <v>163</v>
      </c>
      <c r="D758" s="4" t="s">
        <v>16</v>
      </c>
      <c r="E758" s="5" t="s">
        <v>443</v>
      </c>
      <c r="F758" s="22">
        <v>119</v>
      </c>
      <c r="G758" s="23" t="s">
        <v>86</v>
      </c>
      <c r="H758" s="18">
        <v>24.216000000000001</v>
      </c>
      <c r="I758" s="18">
        <v>24.216000000000001</v>
      </c>
    </row>
    <row r="759" spans="1:9" ht="36">
      <c r="A759" s="4"/>
      <c r="B759" s="8"/>
      <c r="C759" s="4" t="s">
        <v>163</v>
      </c>
      <c r="D759" s="4" t="s">
        <v>16</v>
      </c>
      <c r="E759" s="5" t="s">
        <v>443</v>
      </c>
      <c r="F759" s="20" t="s">
        <v>100</v>
      </c>
      <c r="G759" s="21" t="s">
        <v>101</v>
      </c>
      <c r="H759" s="18">
        <f t="shared" ref="H759:I759" si="122">H760</f>
        <v>162.53299999999999</v>
      </c>
      <c r="I759" s="18">
        <f t="shared" si="122"/>
        <v>162.53299999999999</v>
      </c>
    </row>
    <row r="760" spans="1:9" ht="58.15" customHeight="1">
      <c r="A760" s="4"/>
      <c r="B760" s="8"/>
      <c r="C760" s="4" t="s">
        <v>163</v>
      </c>
      <c r="D760" s="4" t="s">
        <v>16</v>
      </c>
      <c r="E760" s="5" t="s">
        <v>443</v>
      </c>
      <c r="F760" s="4" t="s">
        <v>102</v>
      </c>
      <c r="G760" s="201" t="s">
        <v>103</v>
      </c>
      <c r="H760" s="18">
        <v>162.53299999999999</v>
      </c>
      <c r="I760" s="18">
        <v>162.53299999999999</v>
      </c>
    </row>
    <row r="761" spans="1:9" ht="24">
      <c r="A761" s="4"/>
      <c r="B761" s="8"/>
      <c r="C761" s="4" t="s">
        <v>163</v>
      </c>
      <c r="D761" s="4" t="s">
        <v>16</v>
      </c>
      <c r="E761" s="5" t="s">
        <v>445</v>
      </c>
      <c r="F761" s="4"/>
      <c r="G761" s="201" t="s">
        <v>446</v>
      </c>
      <c r="H761" s="18">
        <f>H762+H765+H775+H780+H786+H792+H795+H800</f>
        <v>239736.15199999997</v>
      </c>
      <c r="I761" s="18">
        <f>I762+I765+I775+I780+I786+I792+I795+I800</f>
        <v>237343.80600000001</v>
      </c>
    </row>
    <row r="762" spans="1:9" ht="36">
      <c r="A762" s="4"/>
      <c r="B762" s="8"/>
      <c r="C762" s="4" t="s">
        <v>163</v>
      </c>
      <c r="D762" s="4" t="s">
        <v>16</v>
      </c>
      <c r="E762" s="5" t="s">
        <v>447</v>
      </c>
      <c r="F762" s="4"/>
      <c r="G762" s="23" t="s">
        <v>448</v>
      </c>
      <c r="H762" s="18">
        <f t="shared" ref="H762:I763" si="123">H763</f>
        <v>57659.720999999998</v>
      </c>
      <c r="I762" s="18">
        <f t="shared" si="123"/>
        <v>57034.222000000002</v>
      </c>
    </row>
    <row r="763" spans="1:9" ht="36">
      <c r="A763" s="4"/>
      <c r="B763" s="8"/>
      <c r="C763" s="4" t="s">
        <v>163</v>
      </c>
      <c r="D763" s="4" t="s">
        <v>16</v>
      </c>
      <c r="E763" s="5" t="s">
        <v>447</v>
      </c>
      <c r="F763" s="32" t="s">
        <v>100</v>
      </c>
      <c r="G763" s="21" t="s">
        <v>101</v>
      </c>
      <c r="H763" s="18">
        <f t="shared" si="123"/>
        <v>57659.720999999998</v>
      </c>
      <c r="I763" s="18">
        <f t="shared" si="123"/>
        <v>57034.222000000002</v>
      </c>
    </row>
    <row r="764" spans="1:9" ht="57" customHeight="1">
      <c r="A764" s="4"/>
      <c r="B764" s="8"/>
      <c r="C764" s="4" t="s">
        <v>163</v>
      </c>
      <c r="D764" s="4" t="s">
        <v>16</v>
      </c>
      <c r="E764" s="5" t="s">
        <v>447</v>
      </c>
      <c r="F764" s="4" t="s">
        <v>102</v>
      </c>
      <c r="G764" s="201" t="s">
        <v>103</v>
      </c>
      <c r="H764" s="18">
        <v>57659.720999999998</v>
      </c>
      <c r="I764" s="18">
        <v>57034.222000000002</v>
      </c>
    </row>
    <row r="765" spans="1:9" ht="36">
      <c r="A765" s="4"/>
      <c r="B765" s="8"/>
      <c r="C765" s="4" t="s">
        <v>163</v>
      </c>
      <c r="D765" s="4" t="s">
        <v>16</v>
      </c>
      <c r="E765" s="5" t="s">
        <v>449</v>
      </c>
      <c r="F765" s="4"/>
      <c r="G765" s="23" t="s">
        <v>450</v>
      </c>
      <c r="H765" s="18">
        <f>H766+H769+H772</f>
        <v>50649.856</v>
      </c>
      <c r="I765" s="18">
        <f>I766+I769+I772</f>
        <v>48890.617000000006</v>
      </c>
    </row>
    <row r="766" spans="1:9" ht="57" customHeight="1">
      <c r="A766" s="4"/>
      <c r="B766" s="8"/>
      <c r="C766" s="4" t="s">
        <v>163</v>
      </c>
      <c r="D766" s="4" t="s">
        <v>16</v>
      </c>
      <c r="E766" s="5" t="s">
        <v>449</v>
      </c>
      <c r="F766" s="20" t="s">
        <v>29</v>
      </c>
      <c r="G766" s="21" t="s">
        <v>30</v>
      </c>
      <c r="H766" s="18">
        <f>H767+H768</f>
        <v>34079.165999999997</v>
      </c>
      <c r="I766" s="18">
        <f>I767+I768</f>
        <v>33159.019</v>
      </c>
    </row>
    <row r="767" spans="1:9">
      <c r="A767" s="4"/>
      <c r="B767" s="8"/>
      <c r="C767" s="4" t="s">
        <v>163</v>
      </c>
      <c r="D767" s="4" t="s">
        <v>16</v>
      </c>
      <c r="E767" s="5" t="s">
        <v>449</v>
      </c>
      <c r="F767" s="22" t="s">
        <v>83</v>
      </c>
      <c r="G767" s="23" t="s">
        <v>84</v>
      </c>
      <c r="H767" s="18">
        <v>26216.774000000001</v>
      </c>
      <c r="I767" s="18">
        <v>25485.106</v>
      </c>
    </row>
    <row r="768" spans="1:9" ht="48">
      <c r="A768" s="4"/>
      <c r="B768" s="8"/>
      <c r="C768" s="4" t="s">
        <v>163</v>
      </c>
      <c r="D768" s="4" t="s">
        <v>16</v>
      </c>
      <c r="E768" s="5" t="s">
        <v>449</v>
      </c>
      <c r="F768" s="22">
        <v>119</v>
      </c>
      <c r="G768" s="23" t="s">
        <v>86</v>
      </c>
      <c r="H768" s="18">
        <v>7862.3919999999998</v>
      </c>
      <c r="I768" s="18">
        <v>7673.9129999999996</v>
      </c>
    </row>
    <row r="769" spans="1:9" ht="22.9" customHeight="1">
      <c r="A769" s="4"/>
      <c r="B769" s="8"/>
      <c r="C769" s="4" t="s">
        <v>163</v>
      </c>
      <c r="D769" s="4" t="s">
        <v>16</v>
      </c>
      <c r="E769" s="5" t="s">
        <v>449</v>
      </c>
      <c r="F769" s="20" t="s">
        <v>45</v>
      </c>
      <c r="G769" s="21" t="s">
        <v>46</v>
      </c>
      <c r="H769" s="18">
        <f>H770+H771</f>
        <v>16549.351999999999</v>
      </c>
      <c r="I769" s="18">
        <f>I770+I771</f>
        <v>15713.611000000001</v>
      </c>
    </row>
    <row r="770" spans="1:9">
      <c r="A770" s="4"/>
      <c r="B770" s="8"/>
      <c r="C770" s="4" t="s">
        <v>163</v>
      </c>
      <c r="D770" s="4" t="s">
        <v>16</v>
      </c>
      <c r="E770" s="5" t="s">
        <v>449</v>
      </c>
      <c r="F770" s="4" t="s">
        <v>47</v>
      </c>
      <c r="G770" s="201" t="s">
        <v>48</v>
      </c>
      <c r="H770" s="18">
        <v>8331.5470000000005</v>
      </c>
      <c r="I770" s="18">
        <v>8126.82</v>
      </c>
    </row>
    <row r="771" spans="1:9">
      <c r="A771" s="4"/>
      <c r="B771" s="8"/>
      <c r="C771" s="4" t="s">
        <v>163</v>
      </c>
      <c r="D771" s="4" t="s">
        <v>16</v>
      </c>
      <c r="E771" s="5" t="s">
        <v>449</v>
      </c>
      <c r="F771" s="4">
        <v>247</v>
      </c>
      <c r="G771" s="201" t="s">
        <v>87</v>
      </c>
      <c r="H771" s="18">
        <v>8217.8050000000003</v>
      </c>
      <c r="I771" s="18">
        <v>7586.7910000000002</v>
      </c>
    </row>
    <row r="772" spans="1:9">
      <c r="A772" s="4"/>
      <c r="B772" s="8"/>
      <c r="C772" s="4" t="s">
        <v>163</v>
      </c>
      <c r="D772" s="4" t="s">
        <v>16</v>
      </c>
      <c r="E772" s="5" t="s">
        <v>449</v>
      </c>
      <c r="F772" s="4" t="s">
        <v>88</v>
      </c>
      <c r="G772" s="201" t="s">
        <v>74</v>
      </c>
      <c r="H772" s="18">
        <f>H774+H773</f>
        <v>21.338000000000001</v>
      </c>
      <c r="I772" s="18">
        <f>I774+I773</f>
        <v>17.987000000000002</v>
      </c>
    </row>
    <row r="773" spans="1:9" ht="36.6" customHeight="1">
      <c r="A773" s="4"/>
      <c r="B773" s="8"/>
      <c r="C773" s="4" t="s">
        <v>163</v>
      </c>
      <c r="D773" s="4" t="s">
        <v>16</v>
      </c>
      <c r="E773" s="5" t="s">
        <v>449</v>
      </c>
      <c r="F773" s="4">
        <v>831</v>
      </c>
      <c r="G773" s="201" t="s">
        <v>93</v>
      </c>
      <c r="H773" s="18">
        <v>12.227</v>
      </c>
      <c r="I773" s="18">
        <v>10.507</v>
      </c>
    </row>
    <row r="774" spans="1:9" ht="24">
      <c r="A774" s="4"/>
      <c r="B774" s="8"/>
      <c r="C774" s="4" t="s">
        <v>163</v>
      </c>
      <c r="D774" s="4" t="s">
        <v>16</v>
      </c>
      <c r="E774" s="5" t="s">
        <v>449</v>
      </c>
      <c r="F774" s="4">
        <v>851</v>
      </c>
      <c r="G774" s="201" t="s">
        <v>370</v>
      </c>
      <c r="H774" s="18">
        <v>9.1110000000000007</v>
      </c>
      <c r="I774" s="18">
        <v>7.48</v>
      </c>
    </row>
    <row r="775" spans="1:9" ht="22.15" customHeight="1">
      <c r="A775" s="4"/>
      <c r="B775" s="8"/>
      <c r="C775" s="4" t="s">
        <v>163</v>
      </c>
      <c r="D775" s="4" t="s">
        <v>16</v>
      </c>
      <c r="E775" s="5" t="s">
        <v>451</v>
      </c>
      <c r="F775" s="4"/>
      <c r="G775" s="201" t="s">
        <v>452</v>
      </c>
      <c r="H775" s="18">
        <f>H778+H776</f>
        <v>4545.4560000000001</v>
      </c>
      <c r="I775" s="18">
        <f>I778+I776</f>
        <v>4539.9489999999996</v>
      </c>
    </row>
    <row r="776" spans="1:9" ht="24" customHeight="1">
      <c r="A776" s="4"/>
      <c r="B776" s="8"/>
      <c r="C776" s="4" t="s">
        <v>163</v>
      </c>
      <c r="D776" s="4" t="s">
        <v>16</v>
      </c>
      <c r="E776" s="5" t="s">
        <v>451</v>
      </c>
      <c r="F776" s="20" t="s">
        <v>45</v>
      </c>
      <c r="G776" s="21" t="s">
        <v>46</v>
      </c>
      <c r="H776" s="18">
        <f>H777</f>
        <v>880.91</v>
      </c>
      <c r="I776" s="18">
        <f>I777</f>
        <v>880.90499999999997</v>
      </c>
    </row>
    <row r="777" spans="1:9" ht="15.6" customHeight="1">
      <c r="A777" s="4"/>
      <c r="B777" s="8"/>
      <c r="C777" s="4" t="s">
        <v>163</v>
      </c>
      <c r="D777" s="4" t="s">
        <v>16</v>
      </c>
      <c r="E777" s="5" t="s">
        <v>451</v>
      </c>
      <c r="F777" s="4" t="s">
        <v>47</v>
      </c>
      <c r="G777" s="201" t="s">
        <v>48</v>
      </c>
      <c r="H777" s="18">
        <v>880.91</v>
      </c>
      <c r="I777" s="18">
        <v>880.90499999999997</v>
      </c>
    </row>
    <row r="778" spans="1:9" ht="36">
      <c r="A778" s="4"/>
      <c r="B778" s="8"/>
      <c r="C778" s="4" t="s">
        <v>163</v>
      </c>
      <c r="D778" s="4" t="s">
        <v>16</v>
      </c>
      <c r="E778" s="5" t="s">
        <v>451</v>
      </c>
      <c r="F778" s="32" t="s">
        <v>100</v>
      </c>
      <c r="G778" s="21" t="s">
        <v>101</v>
      </c>
      <c r="H778" s="18">
        <f>H779</f>
        <v>3664.5459999999998</v>
      </c>
      <c r="I778" s="18">
        <f>I779</f>
        <v>3659.0439999999999</v>
      </c>
    </row>
    <row r="779" spans="1:9" ht="24">
      <c r="A779" s="4"/>
      <c r="B779" s="8"/>
      <c r="C779" s="4" t="s">
        <v>163</v>
      </c>
      <c r="D779" s="4" t="s">
        <v>16</v>
      </c>
      <c r="E779" s="5" t="s">
        <v>451</v>
      </c>
      <c r="F779" s="4">
        <v>612</v>
      </c>
      <c r="G779" s="201" t="s">
        <v>333</v>
      </c>
      <c r="H779" s="18">
        <v>3664.5459999999998</v>
      </c>
      <c r="I779" s="18">
        <v>3659.0439999999999</v>
      </c>
    </row>
    <row r="780" spans="1:9" ht="36" customHeight="1">
      <c r="A780" s="4"/>
      <c r="B780" s="8"/>
      <c r="C780" s="4" t="s">
        <v>163</v>
      </c>
      <c r="D780" s="4" t="s">
        <v>16</v>
      </c>
      <c r="E780" s="5" t="s">
        <v>453</v>
      </c>
      <c r="F780" s="4"/>
      <c r="G780" s="201" t="s">
        <v>454</v>
      </c>
      <c r="H780" s="18">
        <f>H784+H781</f>
        <v>102191.976</v>
      </c>
      <c r="I780" s="18">
        <f>I784+I781</f>
        <v>102191.976</v>
      </c>
    </row>
    <row r="781" spans="1:9" ht="58.15" customHeight="1">
      <c r="A781" s="4"/>
      <c r="B781" s="8"/>
      <c r="C781" s="4" t="s">
        <v>163</v>
      </c>
      <c r="D781" s="4" t="s">
        <v>16</v>
      </c>
      <c r="E781" s="5" t="s">
        <v>453</v>
      </c>
      <c r="F781" s="20" t="s">
        <v>29</v>
      </c>
      <c r="G781" s="21" t="s">
        <v>30</v>
      </c>
      <c r="H781" s="18">
        <f>H782+H783</f>
        <v>42944.074000000001</v>
      </c>
      <c r="I781" s="18">
        <f>I782+I783</f>
        <v>42944.074000000001</v>
      </c>
    </row>
    <row r="782" spans="1:9">
      <c r="A782" s="4"/>
      <c r="B782" s="8"/>
      <c r="C782" s="4" t="s">
        <v>163</v>
      </c>
      <c r="D782" s="4" t="s">
        <v>16</v>
      </c>
      <c r="E782" s="5" t="s">
        <v>453</v>
      </c>
      <c r="F782" s="22" t="s">
        <v>83</v>
      </c>
      <c r="G782" s="23" t="s">
        <v>84</v>
      </c>
      <c r="H782" s="18">
        <v>32983.161</v>
      </c>
      <c r="I782" s="18">
        <v>32983.161</v>
      </c>
    </row>
    <row r="783" spans="1:9" ht="48">
      <c r="A783" s="4"/>
      <c r="B783" s="8"/>
      <c r="C783" s="4" t="s">
        <v>163</v>
      </c>
      <c r="D783" s="4" t="s">
        <v>16</v>
      </c>
      <c r="E783" s="5" t="s">
        <v>453</v>
      </c>
      <c r="F783" s="22">
        <v>119</v>
      </c>
      <c r="G783" s="23" t="s">
        <v>86</v>
      </c>
      <c r="H783" s="18">
        <v>9960.9130000000005</v>
      </c>
      <c r="I783" s="18">
        <v>9960.9130000000005</v>
      </c>
    </row>
    <row r="784" spans="1:9" ht="36">
      <c r="A784" s="4"/>
      <c r="B784" s="8"/>
      <c r="C784" s="4" t="s">
        <v>163</v>
      </c>
      <c r="D784" s="4" t="s">
        <v>16</v>
      </c>
      <c r="E784" s="5" t="s">
        <v>453</v>
      </c>
      <c r="F784" s="20" t="s">
        <v>100</v>
      </c>
      <c r="G784" s="21" t="s">
        <v>101</v>
      </c>
      <c r="H784" s="18">
        <f t="shared" ref="H784:I784" si="124">H785</f>
        <v>59247.902000000002</v>
      </c>
      <c r="I784" s="18">
        <f t="shared" si="124"/>
        <v>59247.902000000002</v>
      </c>
    </row>
    <row r="785" spans="1:9" ht="57" customHeight="1">
      <c r="A785" s="4"/>
      <c r="B785" s="8"/>
      <c r="C785" s="4" t="s">
        <v>163</v>
      </c>
      <c r="D785" s="4" t="s">
        <v>16</v>
      </c>
      <c r="E785" s="5" t="s">
        <v>453</v>
      </c>
      <c r="F785" s="4" t="s">
        <v>102</v>
      </c>
      <c r="G785" s="201" t="s">
        <v>103</v>
      </c>
      <c r="H785" s="18">
        <v>59247.902000000002</v>
      </c>
      <c r="I785" s="18">
        <v>59247.902000000002</v>
      </c>
    </row>
    <row r="786" spans="1:9" ht="35.450000000000003" customHeight="1">
      <c r="A786" s="4"/>
      <c r="B786" s="8"/>
      <c r="C786" s="4" t="s">
        <v>163</v>
      </c>
      <c r="D786" s="4" t="s">
        <v>16</v>
      </c>
      <c r="E786" s="5" t="s">
        <v>455</v>
      </c>
      <c r="F786" s="4"/>
      <c r="G786" s="201" t="s">
        <v>456</v>
      </c>
      <c r="H786" s="18">
        <f>H787+H790</f>
        <v>1032.2429999999999</v>
      </c>
      <c r="I786" s="18">
        <f>I787+I790</f>
        <v>1032.242</v>
      </c>
    </row>
    <row r="787" spans="1:9" ht="58.15" customHeight="1">
      <c r="A787" s="4"/>
      <c r="B787" s="8"/>
      <c r="C787" s="4" t="s">
        <v>163</v>
      </c>
      <c r="D787" s="4" t="s">
        <v>16</v>
      </c>
      <c r="E787" s="5" t="s">
        <v>455</v>
      </c>
      <c r="F787" s="20" t="s">
        <v>29</v>
      </c>
      <c r="G787" s="21" t="s">
        <v>30</v>
      </c>
      <c r="H787" s="18">
        <f>H788+H789</f>
        <v>433.779</v>
      </c>
      <c r="I787" s="18">
        <f>I788+I789</f>
        <v>433.779</v>
      </c>
    </row>
    <row r="788" spans="1:9">
      <c r="A788" s="4"/>
      <c r="B788" s="8"/>
      <c r="C788" s="4" t="s">
        <v>163</v>
      </c>
      <c r="D788" s="4" t="s">
        <v>16</v>
      </c>
      <c r="E788" s="5" t="s">
        <v>455</v>
      </c>
      <c r="F788" s="22" t="s">
        <v>83</v>
      </c>
      <c r="G788" s="23" t="s">
        <v>84</v>
      </c>
      <c r="H788" s="18">
        <v>333.16399999999999</v>
      </c>
      <c r="I788" s="18">
        <v>333.16399999999999</v>
      </c>
    </row>
    <row r="789" spans="1:9" ht="48">
      <c r="A789" s="4"/>
      <c r="B789" s="8"/>
      <c r="C789" s="4" t="s">
        <v>163</v>
      </c>
      <c r="D789" s="4" t="s">
        <v>16</v>
      </c>
      <c r="E789" s="5" t="s">
        <v>455</v>
      </c>
      <c r="F789" s="22">
        <v>119</v>
      </c>
      <c r="G789" s="23" t="s">
        <v>86</v>
      </c>
      <c r="H789" s="18">
        <v>100.61499999999999</v>
      </c>
      <c r="I789" s="18">
        <v>100.61499999999999</v>
      </c>
    </row>
    <row r="790" spans="1:9" ht="36">
      <c r="A790" s="4"/>
      <c r="B790" s="8"/>
      <c r="C790" s="4" t="s">
        <v>163</v>
      </c>
      <c r="D790" s="4" t="s">
        <v>16</v>
      </c>
      <c r="E790" s="5" t="s">
        <v>455</v>
      </c>
      <c r="F790" s="20" t="s">
        <v>100</v>
      </c>
      <c r="G790" s="21" t="s">
        <v>101</v>
      </c>
      <c r="H790" s="18">
        <f t="shared" ref="H790:I790" si="125">H791</f>
        <v>598.46400000000006</v>
      </c>
      <c r="I790" s="18">
        <f t="shared" si="125"/>
        <v>598.46299999999997</v>
      </c>
    </row>
    <row r="791" spans="1:9" ht="58.9" customHeight="1">
      <c r="A791" s="4"/>
      <c r="B791" s="8"/>
      <c r="C791" s="4" t="s">
        <v>163</v>
      </c>
      <c r="D791" s="4" t="s">
        <v>16</v>
      </c>
      <c r="E791" s="5" t="s">
        <v>455</v>
      </c>
      <c r="F791" s="4" t="s">
        <v>102</v>
      </c>
      <c r="G791" s="201" t="s">
        <v>103</v>
      </c>
      <c r="H791" s="18">
        <v>598.46400000000006</v>
      </c>
      <c r="I791" s="18">
        <v>598.46299999999997</v>
      </c>
    </row>
    <row r="792" spans="1:9" ht="48">
      <c r="A792" s="4"/>
      <c r="B792" s="8"/>
      <c r="C792" s="4" t="s">
        <v>163</v>
      </c>
      <c r="D792" s="4" t="s">
        <v>16</v>
      </c>
      <c r="E792" s="5" t="s">
        <v>789</v>
      </c>
      <c r="F792" s="4"/>
      <c r="G792" s="201" t="s">
        <v>817</v>
      </c>
      <c r="H792" s="18">
        <f>H793</f>
        <v>23072</v>
      </c>
      <c r="I792" s="18">
        <f>I793</f>
        <v>23072</v>
      </c>
    </row>
    <row r="793" spans="1:9" ht="36">
      <c r="A793" s="4"/>
      <c r="B793" s="8"/>
      <c r="C793" s="4" t="s">
        <v>163</v>
      </c>
      <c r="D793" s="4" t="s">
        <v>16</v>
      </c>
      <c r="E793" s="5" t="s">
        <v>789</v>
      </c>
      <c r="F793" s="4">
        <v>400</v>
      </c>
      <c r="G793" s="201" t="s">
        <v>274</v>
      </c>
      <c r="H793" s="18">
        <f>H794</f>
        <v>23072</v>
      </c>
      <c r="I793" s="18">
        <f>I794</f>
        <v>23072</v>
      </c>
    </row>
    <row r="794" spans="1:9" ht="48">
      <c r="A794" s="4"/>
      <c r="B794" s="8"/>
      <c r="C794" s="4" t="s">
        <v>163</v>
      </c>
      <c r="D794" s="4" t="s">
        <v>16</v>
      </c>
      <c r="E794" s="5" t="s">
        <v>789</v>
      </c>
      <c r="F794" s="4">
        <v>412</v>
      </c>
      <c r="G794" s="201" t="s">
        <v>510</v>
      </c>
      <c r="H794" s="18">
        <v>23072</v>
      </c>
      <c r="I794" s="18">
        <v>23072</v>
      </c>
    </row>
    <row r="795" spans="1:9" ht="48">
      <c r="A795" s="4"/>
      <c r="B795" s="8"/>
      <c r="C795" s="4" t="s">
        <v>163</v>
      </c>
      <c r="D795" s="4" t="s">
        <v>16</v>
      </c>
      <c r="E795" s="5" t="s">
        <v>798</v>
      </c>
      <c r="F795" s="4"/>
      <c r="G795" s="201" t="s">
        <v>791</v>
      </c>
      <c r="H795" s="18">
        <f>H796+H798</f>
        <v>338.1</v>
      </c>
      <c r="I795" s="18">
        <f>I796+I798</f>
        <v>338.1</v>
      </c>
    </row>
    <row r="796" spans="1:9" ht="24" customHeight="1">
      <c r="A796" s="4"/>
      <c r="B796" s="8"/>
      <c r="C796" s="4" t="s">
        <v>163</v>
      </c>
      <c r="D796" s="4" t="s">
        <v>16</v>
      </c>
      <c r="E796" s="5" t="s">
        <v>798</v>
      </c>
      <c r="F796" s="20" t="s">
        <v>45</v>
      </c>
      <c r="G796" s="21" t="s">
        <v>46</v>
      </c>
      <c r="H796" s="18">
        <f>H797</f>
        <v>114.7</v>
      </c>
      <c r="I796" s="18">
        <f>I797</f>
        <v>114.7</v>
      </c>
    </row>
    <row r="797" spans="1:9">
      <c r="A797" s="4"/>
      <c r="B797" s="8"/>
      <c r="C797" s="4" t="s">
        <v>163</v>
      </c>
      <c r="D797" s="4" t="s">
        <v>16</v>
      </c>
      <c r="E797" s="5" t="s">
        <v>798</v>
      </c>
      <c r="F797" s="4" t="s">
        <v>47</v>
      </c>
      <c r="G797" s="201" t="s">
        <v>48</v>
      </c>
      <c r="H797" s="18">
        <v>114.7</v>
      </c>
      <c r="I797" s="18">
        <v>114.7</v>
      </c>
    </row>
    <row r="798" spans="1:9" ht="36">
      <c r="A798" s="4"/>
      <c r="B798" s="8"/>
      <c r="C798" s="4" t="s">
        <v>163</v>
      </c>
      <c r="D798" s="4" t="s">
        <v>16</v>
      </c>
      <c r="E798" s="5" t="s">
        <v>798</v>
      </c>
      <c r="F798" s="32" t="s">
        <v>100</v>
      </c>
      <c r="G798" s="21" t="s">
        <v>101</v>
      </c>
      <c r="H798" s="18">
        <f>H799</f>
        <v>223.4</v>
      </c>
      <c r="I798" s="18">
        <f>I799</f>
        <v>223.4</v>
      </c>
    </row>
    <row r="799" spans="1:9" ht="24">
      <c r="A799" s="4"/>
      <c r="B799" s="8"/>
      <c r="C799" s="4" t="s">
        <v>163</v>
      </c>
      <c r="D799" s="4" t="s">
        <v>16</v>
      </c>
      <c r="E799" s="5" t="s">
        <v>798</v>
      </c>
      <c r="F799" s="4">
        <v>612</v>
      </c>
      <c r="G799" s="201" t="s">
        <v>333</v>
      </c>
      <c r="H799" s="18">
        <v>223.4</v>
      </c>
      <c r="I799" s="18">
        <v>223.4</v>
      </c>
    </row>
    <row r="800" spans="1:9" ht="24">
      <c r="A800" s="4"/>
      <c r="B800" s="8"/>
      <c r="C800" s="4" t="s">
        <v>163</v>
      </c>
      <c r="D800" s="4" t="s">
        <v>16</v>
      </c>
      <c r="E800" s="5" t="s">
        <v>862</v>
      </c>
      <c r="F800" s="4"/>
      <c r="G800" s="201" t="s">
        <v>861</v>
      </c>
      <c r="H800" s="18">
        <f>H801</f>
        <v>246.8</v>
      </c>
      <c r="I800" s="18">
        <f>I801</f>
        <v>244.7</v>
      </c>
    </row>
    <row r="801" spans="1:9" ht="36">
      <c r="A801" s="4"/>
      <c r="B801" s="8"/>
      <c r="C801" s="4" t="s">
        <v>163</v>
      </c>
      <c r="D801" s="4" t="s">
        <v>16</v>
      </c>
      <c r="E801" s="5" t="s">
        <v>862</v>
      </c>
      <c r="F801" s="32" t="s">
        <v>100</v>
      </c>
      <c r="G801" s="21" t="s">
        <v>101</v>
      </c>
      <c r="H801" s="18">
        <f>H802</f>
        <v>246.8</v>
      </c>
      <c r="I801" s="18">
        <f>I802</f>
        <v>244.7</v>
      </c>
    </row>
    <row r="802" spans="1:9" ht="24">
      <c r="A802" s="4"/>
      <c r="B802" s="8"/>
      <c r="C802" s="4" t="s">
        <v>163</v>
      </c>
      <c r="D802" s="4" t="s">
        <v>16</v>
      </c>
      <c r="E802" s="5" t="s">
        <v>862</v>
      </c>
      <c r="F802" s="4">
        <v>612</v>
      </c>
      <c r="G802" s="201" t="s">
        <v>333</v>
      </c>
      <c r="H802" s="18">
        <v>246.8</v>
      </c>
      <c r="I802" s="18">
        <v>244.7</v>
      </c>
    </row>
    <row r="803" spans="1:9" ht="24">
      <c r="A803" s="4"/>
      <c r="B803" s="8"/>
      <c r="C803" s="4" t="s">
        <v>163</v>
      </c>
      <c r="D803" s="4" t="s">
        <v>16</v>
      </c>
      <c r="E803" s="5" t="s">
        <v>457</v>
      </c>
      <c r="F803" s="4"/>
      <c r="G803" s="201" t="s">
        <v>458</v>
      </c>
      <c r="H803" s="18">
        <f t="shared" ref="H803:I803" si="126">H804</f>
        <v>2120</v>
      </c>
      <c r="I803" s="18">
        <f t="shared" si="126"/>
        <v>2120</v>
      </c>
    </row>
    <row r="804" spans="1:9" ht="46.9" customHeight="1">
      <c r="A804" s="4"/>
      <c r="B804" s="8"/>
      <c r="C804" s="4" t="s">
        <v>163</v>
      </c>
      <c r="D804" s="4" t="s">
        <v>16</v>
      </c>
      <c r="E804" s="5" t="s">
        <v>459</v>
      </c>
      <c r="F804" s="4"/>
      <c r="G804" s="201" t="s">
        <v>460</v>
      </c>
      <c r="H804" s="18">
        <f>H805</f>
        <v>2120</v>
      </c>
      <c r="I804" s="18">
        <f>I805</f>
        <v>2120</v>
      </c>
    </row>
    <row r="805" spans="1:9" ht="36">
      <c r="A805" s="4"/>
      <c r="B805" s="8"/>
      <c r="C805" s="4" t="s">
        <v>163</v>
      </c>
      <c r="D805" s="4" t="s">
        <v>16</v>
      </c>
      <c r="E805" s="5" t="s">
        <v>459</v>
      </c>
      <c r="F805" s="32" t="s">
        <v>100</v>
      </c>
      <c r="G805" s="21" t="s">
        <v>101</v>
      </c>
      <c r="H805" s="18">
        <f>H806</f>
        <v>2120</v>
      </c>
      <c r="I805" s="18">
        <f>I806</f>
        <v>2120</v>
      </c>
    </row>
    <row r="806" spans="1:9" ht="58.15" customHeight="1">
      <c r="A806" s="4"/>
      <c r="B806" s="8"/>
      <c r="C806" s="4" t="s">
        <v>163</v>
      </c>
      <c r="D806" s="4" t="s">
        <v>16</v>
      </c>
      <c r="E806" s="5" t="s">
        <v>459</v>
      </c>
      <c r="F806" s="4" t="s">
        <v>102</v>
      </c>
      <c r="G806" s="201" t="s">
        <v>103</v>
      </c>
      <c r="H806" s="18">
        <v>2120</v>
      </c>
      <c r="I806" s="18">
        <v>2120</v>
      </c>
    </row>
    <row r="807" spans="1:9" ht="24">
      <c r="A807" s="4"/>
      <c r="B807" s="8"/>
      <c r="C807" s="4" t="s">
        <v>163</v>
      </c>
      <c r="D807" s="4" t="s">
        <v>16</v>
      </c>
      <c r="E807" s="5" t="s">
        <v>461</v>
      </c>
      <c r="F807" s="4"/>
      <c r="G807" s="201" t="s">
        <v>462</v>
      </c>
      <c r="H807" s="18">
        <f t="shared" ref="H807:I809" si="127">H808</f>
        <v>1029.2380000000001</v>
      </c>
      <c r="I807" s="18">
        <f t="shared" si="127"/>
        <v>1029.2380000000001</v>
      </c>
    </row>
    <row r="808" spans="1:9" ht="24">
      <c r="A808" s="4"/>
      <c r="B808" s="8"/>
      <c r="C808" s="4" t="s">
        <v>163</v>
      </c>
      <c r="D808" s="4" t="s">
        <v>16</v>
      </c>
      <c r="E808" s="5" t="s">
        <v>463</v>
      </c>
      <c r="F808" s="4"/>
      <c r="G808" s="201" t="s">
        <v>464</v>
      </c>
      <c r="H808" s="18">
        <f t="shared" si="127"/>
        <v>1029.2380000000001</v>
      </c>
      <c r="I808" s="18">
        <f t="shared" si="127"/>
        <v>1029.2380000000001</v>
      </c>
    </row>
    <row r="809" spans="1:9" ht="36">
      <c r="A809" s="4"/>
      <c r="B809" s="8"/>
      <c r="C809" s="4" t="s">
        <v>163</v>
      </c>
      <c r="D809" s="4" t="s">
        <v>16</v>
      </c>
      <c r="E809" s="5" t="s">
        <v>463</v>
      </c>
      <c r="F809" s="32" t="s">
        <v>100</v>
      </c>
      <c r="G809" s="21" t="s">
        <v>101</v>
      </c>
      <c r="H809" s="18">
        <f t="shared" si="127"/>
        <v>1029.2380000000001</v>
      </c>
      <c r="I809" s="18">
        <f t="shared" si="127"/>
        <v>1029.2380000000001</v>
      </c>
    </row>
    <row r="810" spans="1:9" ht="58.15" customHeight="1">
      <c r="A810" s="4"/>
      <c r="B810" s="8"/>
      <c r="C810" s="4" t="s">
        <v>163</v>
      </c>
      <c r="D810" s="4" t="s">
        <v>16</v>
      </c>
      <c r="E810" s="5" t="s">
        <v>463</v>
      </c>
      <c r="F810" s="4" t="s">
        <v>398</v>
      </c>
      <c r="G810" s="201" t="s">
        <v>399</v>
      </c>
      <c r="H810" s="18">
        <v>1029.2380000000001</v>
      </c>
      <c r="I810" s="18">
        <v>1029.2380000000001</v>
      </c>
    </row>
    <row r="811" spans="1:9" ht="48">
      <c r="A811" s="4"/>
      <c r="B811" s="8"/>
      <c r="C811" s="4" t="s">
        <v>163</v>
      </c>
      <c r="D811" s="4" t="s">
        <v>16</v>
      </c>
      <c r="E811" s="12" t="s">
        <v>465</v>
      </c>
      <c r="F811" s="15"/>
      <c r="G811" s="16" t="s">
        <v>466</v>
      </c>
      <c r="H811" s="18">
        <f>H812</f>
        <v>364.12199999999996</v>
      </c>
      <c r="I811" s="18">
        <f>I812</f>
        <v>364.12199999999996</v>
      </c>
    </row>
    <row r="812" spans="1:9" ht="60">
      <c r="A812" s="4"/>
      <c r="B812" s="8"/>
      <c r="C812" s="4" t="s">
        <v>163</v>
      </c>
      <c r="D812" s="4" t="s">
        <v>16</v>
      </c>
      <c r="E812" s="5" t="s">
        <v>467</v>
      </c>
      <c r="F812" s="4"/>
      <c r="G812" s="201" t="s">
        <v>468</v>
      </c>
      <c r="H812" s="18">
        <f>H813</f>
        <v>364.12199999999996</v>
      </c>
      <c r="I812" s="18">
        <f>I813</f>
        <v>364.12199999999996</v>
      </c>
    </row>
    <row r="813" spans="1:9" ht="24" customHeight="1">
      <c r="A813" s="4"/>
      <c r="B813" s="8"/>
      <c r="C813" s="4" t="s">
        <v>163</v>
      </c>
      <c r="D813" s="4" t="s">
        <v>16</v>
      </c>
      <c r="E813" s="5" t="s">
        <v>469</v>
      </c>
      <c r="F813" s="4"/>
      <c r="G813" s="201" t="s">
        <v>470</v>
      </c>
      <c r="H813" s="18">
        <f>H814+H817+H820</f>
        <v>364.12199999999996</v>
      </c>
      <c r="I813" s="18">
        <f>I814+I817+I820</f>
        <v>364.12199999999996</v>
      </c>
    </row>
    <row r="814" spans="1:9" ht="60" customHeight="1">
      <c r="A814" s="4"/>
      <c r="B814" s="8"/>
      <c r="C814" s="4" t="s">
        <v>163</v>
      </c>
      <c r="D814" s="4" t="s">
        <v>16</v>
      </c>
      <c r="E814" s="5" t="s">
        <v>471</v>
      </c>
      <c r="F814" s="4"/>
      <c r="G814" s="201" t="s">
        <v>472</v>
      </c>
      <c r="H814" s="18">
        <f>H815</f>
        <v>83.6</v>
      </c>
      <c r="I814" s="18">
        <f>I815</f>
        <v>83.6</v>
      </c>
    </row>
    <row r="815" spans="1:9" ht="24" customHeight="1">
      <c r="A815" s="4"/>
      <c r="B815" s="8"/>
      <c r="C815" s="4" t="s">
        <v>163</v>
      </c>
      <c r="D815" s="4" t="s">
        <v>16</v>
      </c>
      <c r="E815" s="5" t="s">
        <v>471</v>
      </c>
      <c r="F815" s="20" t="s">
        <v>45</v>
      </c>
      <c r="G815" s="21" t="s">
        <v>46</v>
      </c>
      <c r="H815" s="18">
        <f>H816</f>
        <v>83.6</v>
      </c>
      <c r="I815" s="18">
        <f>I816</f>
        <v>83.6</v>
      </c>
    </row>
    <row r="816" spans="1:9">
      <c r="A816" s="4"/>
      <c r="B816" s="8"/>
      <c r="C816" s="4" t="s">
        <v>163</v>
      </c>
      <c r="D816" s="4" t="s">
        <v>16</v>
      </c>
      <c r="E816" s="5" t="s">
        <v>471</v>
      </c>
      <c r="F816" s="4" t="s">
        <v>47</v>
      </c>
      <c r="G816" s="201" t="s">
        <v>48</v>
      </c>
      <c r="H816" s="18">
        <v>83.6</v>
      </c>
      <c r="I816" s="18">
        <v>83.6</v>
      </c>
    </row>
    <row r="817" spans="1:10" ht="60">
      <c r="A817" s="4"/>
      <c r="B817" s="8"/>
      <c r="C817" s="4" t="s">
        <v>163</v>
      </c>
      <c r="D817" s="4" t="s">
        <v>16</v>
      </c>
      <c r="E817" s="5" t="s">
        <v>473</v>
      </c>
      <c r="F817" s="4"/>
      <c r="G817" s="201" t="s">
        <v>474</v>
      </c>
      <c r="H817" s="18">
        <f>H818</f>
        <v>230.52199999999999</v>
      </c>
      <c r="I817" s="18">
        <f>I818</f>
        <v>230.52199999999999</v>
      </c>
    </row>
    <row r="818" spans="1:10" ht="36">
      <c r="A818" s="4"/>
      <c r="B818" s="8"/>
      <c r="C818" s="4" t="s">
        <v>163</v>
      </c>
      <c r="D818" s="4" t="s">
        <v>16</v>
      </c>
      <c r="E818" s="5" t="s">
        <v>473</v>
      </c>
      <c r="F818" s="20" t="s">
        <v>45</v>
      </c>
      <c r="G818" s="21" t="s">
        <v>46</v>
      </c>
      <c r="H818" s="18">
        <f>H819</f>
        <v>230.52199999999999</v>
      </c>
      <c r="I818" s="18">
        <f>I819</f>
        <v>230.52199999999999</v>
      </c>
    </row>
    <row r="819" spans="1:10">
      <c r="A819" s="4"/>
      <c r="B819" s="8"/>
      <c r="C819" s="4" t="s">
        <v>163</v>
      </c>
      <c r="D819" s="4" t="s">
        <v>16</v>
      </c>
      <c r="E819" s="5" t="s">
        <v>473</v>
      </c>
      <c r="F819" s="4" t="s">
        <v>47</v>
      </c>
      <c r="G819" s="201" t="s">
        <v>48</v>
      </c>
      <c r="H819" s="18">
        <v>230.52199999999999</v>
      </c>
      <c r="I819" s="18">
        <v>230.52199999999999</v>
      </c>
    </row>
    <row r="820" spans="1:10" ht="81.599999999999994" customHeight="1">
      <c r="A820" s="4"/>
      <c r="B820" s="8"/>
      <c r="C820" s="4" t="s">
        <v>163</v>
      </c>
      <c r="D820" s="4" t="s">
        <v>16</v>
      </c>
      <c r="E820" s="5" t="s">
        <v>475</v>
      </c>
      <c r="F820" s="4"/>
      <c r="G820" s="201" t="s">
        <v>476</v>
      </c>
      <c r="H820" s="18">
        <f>H821</f>
        <v>50</v>
      </c>
      <c r="I820" s="18">
        <f>I821</f>
        <v>50</v>
      </c>
    </row>
    <row r="821" spans="1:10" ht="24" customHeight="1">
      <c r="A821" s="4"/>
      <c r="B821" s="8"/>
      <c r="C821" s="4" t="s">
        <v>163</v>
      </c>
      <c r="D821" s="4" t="s">
        <v>16</v>
      </c>
      <c r="E821" s="5" t="s">
        <v>475</v>
      </c>
      <c r="F821" s="20" t="s">
        <v>45</v>
      </c>
      <c r="G821" s="21" t="s">
        <v>46</v>
      </c>
      <c r="H821" s="18">
        <f>H822</f>
        <v>50</v>
      </c>
      <c r="I821" s="18">
        <f>I822</f>
        <v>50</v>
      </c>
    </row>
    <row r="822" spans="1:10">
      <c r="A822" s="4"/>
      <c r="B822" s="8"/>
      <c r="C822" s="4" t="s">
        <v>163</v>
      </c>
      <c r="D822" s="4" t="s">
        <v>16</v>
      </c>
      <c r="E822" s="5" t="s">
        <v>475</v>
      </c>
      <c r="F822" s="4" t="s">
        <v>47</v>
      </c>
      <c r="G822" s="201" t="s">
        <v>48</v>
      </c>
      <c r="H822" s="18">
        <v>50</v>
      </c>
      <c r="I822" s="18">
        <v>50</v>
      </c>
    </row>
    <row r="823" spans="1:10" ht="24">
      <c r="A823" s="4"/>
      <c r="B823" s="8"/>
      <c r="C823" s="4" t="s">
        <v>163</v>
      </c>
      <c r="D823" s="5" t="s">
        <v>51</v>
      </c>
      <c r="E823" s="36"/>
      <c r="F823" s="8"/>
      <c r="G823" s="9" t="s">
        <v>477</v>
      </c>
      <c r="H823" s="10">
        <f>H824+H837</f>
        <v>737.32</v>
      </c>
      <c r="I823" s="10">
        <f>I824+I837</f>
        <v>735.67200000000003</v>
      </c>
      <c r="J823" s="2">
        <v>5411.8069999999998</v>
      </c>
    </row>
    <row r="824" spans="1:10" ht="36">
      <c r="A824" s="4"/>
      <c r="B824" s="8"/>
      <c r="C824" s="15" t="s">
        <v>163</v>
      </c>
      <c r="D824" s="12" t="s">
        <v>51</v>
      </c>
      <c r="E824" s="12" t="s">
        <v>402</v>
      </c>
      <c r="F824" s="15"/>
      <c r="G824" s="16" t="s">
        <v>403</v>
      </c>
      <c r="H824" s="17">
        <f>H825</f>
        <v>629.32000000000005</v>
      </c>
      <c r="I824" s="17">
        <f>I825</f>
        <v>629.31900000000007</v>
      </c>
    </row>
    <row r="825" spans="1:10">
      <c r="A825" s="4"/>
      <c r="B825" s="8"/>
      <c r="C825" s="4" t="s">
        <v>163</v>
      </c>
      <c r="D825" s="5" t="s">
        <v>51</v>
      </c>
      <c r="E825" s="5" t="s">
        <v>478</v>
      </c>
      <c r="F825" s="4"/>
      <c r="G825" s="201" t="s">
        <v>24</v>
      </c>
      <c r="H825" s="18">
        <f>H826</f>
        <v>629.32000000000005</v>
      </c>
      <c r="I825" s="18">
        <f>I826</f>
        <v>629.31900000000007</v>
      </c>
    </row>
    <row r="826" spans="1:10" ht="24">
      <c r="A826" s="4"/>
      <c r="B826" s="8"/>
      <c r="C826" s="4" t="s">
        <v>163</v>
      </c>
      <c r="D826" s="5" t="s">
        <v>51</v>
      </c>
      <c r="E826" s="5" t="s">
        <v>479</v>
      </c>
      <c r="F826" s="4"/>
      <c r="G826" s="201" t="s">
        <v>480</v>
      </c>
      <c r="H826" s="18">
        <f>H827+H833</f>
        <v>629.32000000000005</v>
      </c>
      <c r="I826" s="18">
        <f>I827+I833</f>
        <v>629.31900000000007</v>
      </c>
    </row>
    <row r="827" spans="1:10" ht="48">
      <c r="A827" s="4"/>
      <c r="B827" s="8"/>
      <c r="C827" s="176" t="s">
        <v>163</v>
      </c>
      <c r="D827" s="177" t="s">
        <v>51</v>
      </c>
      <c r="E827" s="19" t="s">
        <v>481</v>
      </c>
      <c r="F827" s="4"/>
      <c r="G827" s="201" t="s">
        <v>119</v>
      </c>
      <c r="H827" s="18">
        <f>H828+H831</f>
        <v>500.59000000000003</v>
      </c>
      <c r="I827" s="18">
        <f>I828+I831</f>
        <v>500.58900000000006</v>
      </c>
    </row>
    <row r="828" spans="1:10" ht="58.15" customHeight="1">
      <c r="A828" s="4"/>
      <c r="B828" s="8"/>
      <c r="C828" s="4" t="s">
        <v>163</v>
      </c>
      <c r="D828" s="5" t="s">
        <v>51</v>
      </c>
      <c r="E828" s="25" t="s">
        <v>481</v>
      </c>
      <c r="F828" s="20" t="s">
        <v>29</v>
      </c>
      <c r="G828" s="21" t="s">
        <v>30</v>
      </c>
      <c r="H828" s="18">
        <f>H829+H830</f>
        <v>456.52600000000001</v>
      </c>
      <c r="I828" s="18">
        <f>I829+I830</f>
        <v>456.52500000000003</v>
      </c>
    </row>
    <row r="829" spans="1:10" ht="24">
      <c r="A829" s="4"/>
      <c r="B829" s="8"/>
      <c r="C829" s="4" t="s">
        <v>163</v>
      </c>
      <c r="D829" s="5" t="s">
        <v>51</v>
      </c>
      <c r="E829" s="25" t="s">
        <v>481</v>
      </c>
      <c r="F829" s="22" t="s">
        <v>31</v>
      </c>
      <c r="G829" s="23" t="s">
        <v>32</v>
      </c>
      <c r="H829" s="18">
        <v>418.35500000000002</v>
      </c>
      <c r="I829" s="18">
        <v>418.35500000000002</v>
      </c>
    </row>
    <row r="830" spans="1:10" ht="46.9" customHeight="1">
      <c r="A830" s="4"/>
      <c r="B830" s="8"/>
      <c r="C830" s="4" t="s">
        <v>163</v>
      </c>
      <c r="D830" s="5" t="s">
        <v>51</v>
      </c>
      <c r="E830" s="25" t="s">
        <v>481</v>
      </c>
      <c r="F830" s="22">
        <v>129</v>
      </c>
      <c r="G830" s="23" t="s">
        <v>885</v>
      </c>
      <c r="H830" s="18">
        <v>38.170999999999999</v>
      </c>
      <c r="I830" s="18">
        <v>38.17</v>
      </c>
    </row>
    <row r="831" spans="1:10" ht="36">
      <c r="A831" s="4"/>
      <c r="B831" s="8"/>
      <c r="C831" s="4" t="s">
        <v>163</v>
      </c>
      <c r="D831" s="5" t="s">
        <v>51</v>
      </c>
      <c r="E831" s="25" t="s">
        <v>481</v>
      </c>
      <c r="F831" s="20" t="s">
        <v>45</v>
      </c>
      <c r="G831" s="21" t="s">
        <v>46</v>
      </c>
      <c r="H831" s="18">
        <f>H832</f>
        <v>44.064</v>
      </c>
      <c r="I831" s="18">
        <f>I832</f>
        <v>44.064</v>
      </c>
    </row>
    <row r="832" spans="1:10">
      <c r="A832" s="4"/>
      <c r="B832" s="8"/>
      <c r="C832" s="4" t="s">
        <v>163</v>
      </c>
      <c r="D832" s="5" t="s">
        <v>51</v>
      </c>
      <c r="E832" s="25" t="s">
        <v>481</v>
      </c>
      <c r="F832" s="4" t="s">
        <v>47</v>
      </c>
      <c r="G832" s="201" t="s">
        <v>48</v>
      </c>
      <c r="H832" s="18">
        <v>44.064</v>
      </c>
      <c r="I832" s="18">
        <v>44.064</v>
      </c>
    </row>
    <row r="833" spans="1:9" ht="48">
      <c r="A833" s="4"/>
      <c r="B833" s="8"/>
      <c r="C833" s="136" t="s">
        <v>163</v>
      </c>
      <c r="D833" s="58" t="s">
        <v>51</v>
      </c>
      <c r="E833" s="59" t="s">
        <v>482</v>
      </c>
      <c r="F833" s="22"/>
      <c r="G833" s="23" t="s">
        <v>56</v>
      </c>
      <c r="H833" s="18">
        <f>H834</f>
        <v>128.72999999999999</v>
      </c>
      <c r="I833" s="18">
        <f>I834</f>
        <v>128.72999999999999</v>
      </c>
    </row>
    <row r="834" spans="1:9" ht="58.9" customHeight="1">
      <c r="A834" s="4"/>
      <c r="B834" s="8"/>
      <c r="C834" s="4" t="s">
        <v>163</v>
      </c>
      <c r="D834" s="5" t="s">
        <v>51</v>
      </c>
      <c r="E834" s="38" t="s">
        <v>482</v>
      </c>
      <c r="F834" s="20" t="s">
        <v>29</v>
      </c>
      <c r="G834" s="21" t="s">
        <v>30</v>
      </c>
      <c r="H834" s="18">
        <f>H835+H836</f>
        <v>128.72999999999999</v>
      </c>
      <c r="I834" s="18">
        <f>I835+I836</f>
        <v>128.72999999999999</v>
      </c>
    </row>
    <row r="835" spans="1:9" ht="24">
      <c r="A835" s="4"/>
      <c r="B835" s="8"/>
      <c r="C835" s="4" t="s">
        <v>163</v>
      </c>
      <c r="D835" s="5" t="s">
        <v>51</v>
      </c>
      <c r="E835" s="38" t="s">
        <v>482</v>
      </c>
      <c r="F835" s="22" t="s">
        <v>31</v>
      </c>
      <c r="G835" s="23" t="s">
        <v>32</v>
      </c>
      <c r="H835" s="18">
        <v>128.529</v>
      </c>
      <c r="I835" s="18">
        <v>128.529</v>
      </c>
    </row>
    <row r="836" spans="1:9" ht="46.9" customHeight="1">
      <c r="A836" s="4"/>
      <c r="B836" s="8"/>
      <c r="C836" s="4" t="s">
        <v>163</v>
      </c>
      <c r="D836" s="5" t="s">
        <v>51</v>
      </c>
      <c r="E836" s="38" t="s">
        <v>482</v>
      </c>
      <c r="F836" s="22">
        <v>129</v>
      </c>
      <c r="G836" s="23" t="s">
        <v>885</v>
      </c>
      <c r="H836" s="18">
        <v>0.20100000000000001</v>
      </c>
      <c r="I836" s="18">
        <v>0.20100000000000001</v>
      </c>
    </row>
    <row r="837" spans="1:9" ht="34.9" customHeight="1">
      <c r="A837" s="4"/>
      <c r="B837" s="8"/>
      <c r="C837" s="4" t="s">
        <v>163</v>
      </c>
      <c r="D837" s="5" t="s">
        <v>51</v>
      </c>
      <c r="E837" s="5" t="s">
        <v>609</v>
      </c>
      <c r="F837" s="5"/>
      <c r="G837" s="201" t="s">
        <v>610</v>
      </c>
      <c r="H837" s="48">
        <f>H838</f>
        <v>108</v>
      </c>
      <c r="I837" s="48">
        <f>I838</f>
        <v>106.35300000000001</v>
      </c>
    </row>
    <row r="838" spans="1:9" ht="24">
      <c r="A838" s="4"/>
      <c r="B838" s="8"/>
      <c r="C838" s="4" t="s">
        <v>163</v>
      </c>
      <c r="D838" s="5" t="s">
        <v>51</v>
      </c>
      <c r="E838" s="5" t="s">
        <v>826</v>
      </c>
      <c r="F838" s="5"/>
      <c r="G838" s="201" t="s">
        <v>827</v>
      </c>
      <c r="H838" s="48">
        <f>H841+H839</f>
        <v>108</v>
      </c>
      <c r="I838" s="48">
        <f>I841+I839</f>
        <v>106.35300000000001</v>
      </c>
    </row>
    <row r="839" spans="1:9" ht="23.45" customHeight="1">
      <c r="A839" s="4"/>
      <c r="B839" s="8"/>
      <c r="C839" s="4" t="s">
        <v>163</v>
      </c>
      <c r="D839" s="5" t="s">
        <v>51</v>
      </c>
      <c r="E839" s="5" t="s">
        <v>826</v>
      </c>
      <c r="F839" s="20" t="s">
        <v>45</v>
      </c>
      <c r="G839" s="21" t="s">
        <v>46</v>
      </c>
      <c r="H839" s="48">
        <f>H840</f>
        <v>56</v>
      </c>
      <c r="I839" s="48">
        <f>I840</f>
        <v>55.353000000000002</v>
      </c>
    </row>
    <row r="840" spans="1:9">
      <c r="A840" s="4"/>
      <c r="B840" s="8"/>
      <c r="C840" s="4" t="s">
        <v>163</v>
      </c>
      <c r="D840" s="5" t="s">
        <v>51</v>
      </c>
      <c r="E840" s="5" t="s">
        <v>826</v>
      </c>
      <c r="F840" s="4" t="s">
        <v>47</v>
      </c>
      <c r="G840" s="201" t="s">
        <v>48</v>
      </c>
      <c r="H840" s="48">
        <v>56</v>
      </c>
      <c r="I840" s="48">
        <v>55.353000000000002</v>
      </c>
    </row>
    <row r="841" spans="1:9" ht="36">
      <c r="A841" s="4"/>
      <c r="B841" s="8"/>
      <c r="C841" s="4" t="s">
        <v>163</v>
      </c>
      <c r="D841" s="5" t="s">
        <v>51</v>
      </c>
      <c r="E841" s="5" t="s">
        <v>826</v>
      </c>
      <c r="F841" s="20" t="s">
        <v>100</v>
      </c>
      <c r="G841" s="21" t="s">
        <v>101</v>
      </c>
      <c r="H841" s="48">
        <f>H842</f>
        <v>52</v>
      </c>
      <c r="I841" s="48">
        <f>I842</f>
        <v>51</v>
      </c>
    </row>
    <row r="842" spans="1:9" ht="24">
      <c r="A842" s="4"/>
      <c r="B842" s="8"/>
      <c r="C842" s="4" t="s">
        <v>163</v>
      </c>
      <c r="D842" s="5" t="s">
        <v>51</v>
      </c>
      <c r="E842" s="5" t="s">
        <v>826</v>
      </c>
      <c r="F842" s="4">
        <v>612</v>
      </c>
      <c r="G842" s="201" t="s">
        <v>333</v>
      </c>
      <c r="H842" s="48">
        <v>52</v>
      </c>
      <c r="I842" s="48">
        <v>51</v>
      </c>
    </row>
    <row r="843" spans="1:9">
      <c r="A843" s="4"/>
      <c r="B843" s="8"/>
      <c r="C843" s="8">
        <v>10</v>
      </c>
      <c r="D843" s="36" t="s">
        <v>17</v>
      </c>
      <c r="E843" s="36"/>
      <c r="F843" s="8"/>
      <c r="G843" s="9" t="s">
        <v>483</v>
      </c>
      <c r="H843" s="10">
        <f>H844+H851+H869+H894</f>
        <v>59753.209999999992</v>
      </c>
      <c r="I843" s="10">
        <f>I844+I851+I869+I894</f>
        <v>59057.262999999999</v>
      </c>
    </row>
    <row r="844" spans="1:9">
      <c r="A844" s="4"/>
      <c r="B844" s="8"/>
      <c r="C844" s="24">
        <v>10</v>
      </c>
      <c r="D844" s="24" t="s">
        <v>16</v>
      </c>
      <c r="E844" s="11"/>
      <c r="F844" s="24"/>
      <c r="G844" s="13" t="s">
        <v>484</v>
      </c>
      <c r="H844" s="14">
        <f t="shared" ref="H844:I845" si="128">H845</f>
        <v>3540.2809999999999</v>
      </c>
      <c r="I844" s="14">
        <f t="shared" si="128"/>
        <v>3540.28</v>
      </c>
    </row>
    <row r="845" spans="1:9" ht="36">
      <c r="A845" s="4"/>
      <c r="B845" s="8"/>
      <c r="C845" s="4">
        <v>10</v>
      </c>
      <c r="D845" s="15" t="s">
        <v>16</v>
      </c>
      <c r="E845" s="12" t="s">
        <v>21</v>
      </c>
      <c r="F845" s="15"/>
      <c r="G845" s="16" t="s">
        <v>22</v>
      </c>
      <c r="H845" s="17">
        <f t="shared" si="128"/>
        <v>3540.2809999999999</v>
      </c>
      <c r="I845" s="17">
        <f t="shared" si="128"/>
        <v>3540.28</v>
      </c>
    </row>
    <row r="846" spans="1:9" ht="24">
      <c r="A846" s="4"/>
      <c r="B846" s="8"/>
      <c r="C846" s="4">
        <v>10</v>
      </c>
      <c r="D846" s="4" t="s">
        <v>16</v>
      </c>
      <c r="E846" s="5" t="s">
        <v>61</v>
      </c>
      <c r="F846" s="4"/>
      <c r="G846" s="201" t="s">
        <v>62</v>
      </c>
      <c r="H846" s="18">
        <f>H850</f>
        <v>3540.2809999999999</v>
      </c>
      <c r="I846" s="18">
        <f>I850</f>
        <v>3540.28</v>
      </c>
    </row>
    <row r="847" spans="1:9" ht="24">
      <c r="A847" s="4"/>
      <c r="B847" s="8"/>
      <c r="C847" s="4">
        <v>10</v>
      </c>
      <c r="D847" s="4" t="s">
        <v>16</v>
      </c>
      <c r="E847" s="5" t="s">
        <v>79</v>
      </c>
      <c r="F847" s="4"/>
      <c r="G847" s="201" t="s">
        <v>26</v>
      </c>
      <c r="H847" s="18">
        <f>H849</f>
        <v>3540.2809999999999</v>
      </c>
      <c r="I847" s="18">
        <f>I849</f>
        <v>3540.28</v>
      </c>
    </row>
    <row r="848" spans="1:9" ht="24">
      <c r="A848" s="4"/>
      <c r="B848" s="8"/>
      <c r="C848" s="4">
        <v>10</v>
      </c>
      <c r="D848" s="4" t="s">
        <v>16</v>
      </c>
      <c r="E848" s="25" t="s">
        <v>485</v>
      </c>
      <c r="F848" s="4"/>
      <c r="G848" s="201" t="s">
        <v>486</v>
      </c>
      <c r="H848" s="18">
        <f>H849</f>
        <v>3540.2809999999999</v>
      </c>
      <c r="I848" s="18">
        <f>I849</f>
        <v>3540.28</v>
      </c>
    </row>
    <row r="849" spans="1:9" ht="24">
      <c r="A849" s="4"/>
      <c r="B849" s="8"/>
      <c r="C849" s="4">
        <v>10</v>
      </c>
      <c r="D849" s="4" t="s">
        <v>16</v>
      </c>
      <c r="E849" s="25" t="s">
        <v>485</v>
      </c>
      <c r="F849" s="20" t="s">
        <v>487</v>
      </c>
      <c r="G849" s="21" t="s">
        <v>49</v>
      </c>
      <c r="H849" s="18">
        <f>H850</f>
        <v>3540.2809999999999</v>
      </c>
      <c r="I849" s="18">
        <f>I850</f>
        <v>3540.28</v>
      </c>
    </row>
    <row r="850" spans="1:9" ht="24">
      <c r="A850" s="4"/>
      <c r="B850" s="8"/>
      <c r="C850" s="4" t="s">
        <v>3</v>
      </c>
      <c r="D850" s="4" t="s">
        <v>16</v>
      </c>
      <c r="E850" s="25" t="s">
        <v>485</v>
      </c>
      <c r="F850" s="4">
        <v>312</v>
      </c>
      <c r="G850" s="201" t="s">
        <v>488</v>
      </c>
      <c r="H850" s="18">
        <v>3540.2809999999999</v>
      </c>
      <c r="I850" s="18">
        <v>3540.28</v>
      </c>
    </row>
    <row r="851" spans="1:9">
      <c r="A851" s="4"/>
      <c r="B851" s="8"/>
      <c r="C851" s="24" t="s">
        <v>3</v>
      </c>
      <c r="D851" s="24" t="s">
        <v>41</v>
      </c>
      <c r="E851" s="11"/>
      <c r="F851" s="24"/>
      <c r="G851" s="13" t="s">
        <v>489</v>
      </c>
      <c r="H851" s="14">
        <f>H852+H858+H864</f>
        <v>9190</v>
      </c>
      <c r="I851" s="14">
        <f>I852+I858+I864</f>
        <v>8738.8050000000003</v>
      </c>
    </row>
    <row r="852" spans="1:9" ht="36">
      <c r="A852" s="4"/>
      <c r="B852" s="8"/>
      <c r="C852" s="15" t="s">
        <v>3</v>
      </c>
      <c r="D852" s="15" t="s">
        <v>41</v>
      </c>
      <c r="E852" s="12" t="s">
        <v>21</v>
      </c>
      <c r="F852" s="15"/>
      <c r="G852" s="16" t="s">
        <v>22</v>
      </c>
      <c r="H852" s="17">
        <f>H854</f>
        <v>9108</v>
      </c>
      <c r="I852" s="17">
        <f>I854</f>
        <v>8656.8050000000003</v>
      </c>
    </row>
    <row r="853" spans="1:9" ht="24">
      <c r="A853" s="4"/>
      <c r="B853" s="8"/>
      <c r="C853" s="4" t="s">
        <v>3</v>
      </c>
      <c r="D853" s="4" t="s">
        <v>41</v>
      </c>
      <c r="E853" s="5" t="s">
        <v>61</v>
      </c>
      <c r="F853" s="4"/>
      <c r="G853" s="201" t="s">
        <v>62</v>
      </c>
      <c r="H853" s="18">
        <f>H854</f>
        <v>9108</v>
      </c>
      <c r="I853" s="18">
        <f>I854</f>
        <v>8656.8050000000003</v>
      </c>
    </row>
    <row r="854" spans="1:9" ht="36">
      <c r="A854" s="4"/>
      <c r="B854" s="8"/>
      <c r="C854" s="4" t="s">
        <v>3</v>
      </c>
      <c r="D854" s="4" t="s">
        <v>41</v>
      </c>
      <c r="E854" s="5" t="s">
        <v>63</v>
      </c>
      <c r="F854" s="5"/>
      <c r="G854" s="201" t="s">
        <v>64</v>
      </c>
      <c r="H854" s="18">
        <f t="shared" ref="H854:I856" si="129">H855</f>
        <v>9108</v>
      </c>
      <c r="I854" s="18">
        <f t="shared" si="129"/>
        <v>8656.8050000000003</v>
      </c>
    </row>
    <row r="855" spans="1:9" ht="82.9" customHeight="1">
      <c r="A855" s="4"/>
      <c r="B855" s="8"/>
      <c r="C855" s="4" t="s">
        <v>3</v>
      </c>
      <c r="D855" s="4" t="s">
        <v>41</v>
      </c>
      <c r="E855" s="5" t="s">
        <v>490</v>
      </c>
      <c r="F855" s="4"/>
      <c r="G855" s="201" t="s">
        <v>491</v>
      </c>
      <c r="H855" s="18">
        <f t="shared" si="129"/>
        <v>9108</v>
      </c>
      <c r="I855" s="18">
        <f t="shared" si="129"/>
        <v>8656.8050000000003</v>
      </c>
    </row>
    <row r="856" spans="1:9" ht="24">
      <c r="A856" s="4"/>
      <c r="B856" s="8"/>
      <c r="C856" s="4" t="s">
        <v>3</v>
      </c>
      <c r="D856" s="4" t="s">
        <v>41</v>
      </c>
      <c r="E856" s="5" t="s">
        <v>490</v>
      </c>
      <c r="F856" s="20" t="s">
        <v>487</v>
      </c>
      <c r="G856" s="21" t="s">
        <v>49</v>
      </c>
      <c r="H856" s="18">
        <f t="shared" si="129"/>
        <v>9108</v>
      </c>
      <c r="I856" s="18">
        <f t="shared" si="129"/>
        <v>8656.8050000000003</v>
      </c>
    </row>
    <row r="857" spans="1:9" ht="36">
      <c r="A857" s="4"/>
      <c r="B857" s="8"/>
      <c r="C857" s="4" t="s">
        <v>3</v>
      </c>
      <c r="D857" s="4" t="s">
        <v>41</v>
      </c>
      <c r="E857" s="5" t="s">
        <v>490</v>
      </c>
      <c r="F857" s="4">
        <v>313</v>
      </c>
      <c r="G857" s="201" t="s">
        <v>492</v>
      </c>
      <c r="H857" s="18">
        <v>9108</v>
      </c>
      <c r="I857" s="18">
        <v>8656.8050000000003</v>
      </c>
    </row>
    <row r="858" spans="1:9" ht="48">
      <c r="A858" s="4"/>
      <c r="B858" s="8"/>
      <c r="C858" s="4" t="s">
        <v>3</v>
      </c>
      <c r="D858" s="4" t="s">
        <v>41</v>
      </c>
      <c r="E858" s="33" t="s">
        <v>259</v>
      </c>
      <c r="F858" s="15"/>
      <c r="G858" s="16" t="s">
        <v>493</v>
      </c>
      <c r="H858" s="17">
        <f t="shared" ref="H858:I862" si="130">H859</f>
        <v>2</v>
      </c>
      <c r="I858" s="17">
        <f t="shared" si="130"/>
        <v>2</v>
      </c>
    </row>
    <row r="859" spans="1:9" ht="48">
      <c r="A859" s="4"/>
      <c r="B859" s="8"/>
      <c r="C859" s="4" t="s">
        <v>3</v>
      </c>
      <c r="D859" s="4" t="s">
        <v>41</v>
      </c>
      <c r="E859" s="29" t="s">
        <v>261</v>
      </c>
      <c r="F859" s="4"/>
      <c r="G859" s="201" t="s">
        <v>262</v>
      </c>
      <c r="H859" s="18">
        <f t="shared" si="130"/>
        <v>2</v>
      </c>
      <c r="I859" s="18">
        <f t="shared" si="130"/>
        <v>2</v>
      </c>
    </row>
    <row r="860" spans="1:9" ht="24">
      <c r="A860" s="4"/>
      <c r="B860" s="8"/>
      <c r="C860" s="4" t="s">
        <v>3</v>
      </c>
      <c r="D860" s="4" t="s">
        <v>41</v>
      </c>
      <c r="E860" s="59" t="s">
        <v>494</v>
      </c>
      <c r="F860" s="4"/>
      <c r="G860" s="201" t="s">
        <v>495</v>
      </c>
      <c r="H860" s="18">
        <f t="shared" si="130"/>
        <v>2</v>
      </c>
      <c r="I860" s="18">
        <f t="shared" si="130"/>
        <v>2</v>
      </c>
    </row>
    <row r="861" spans="1:9" ht="24">
      <c r="A861" s="4"/>
      <c r="B861" s="8"/>
      <c r="C861" s="4" t="s">
        <v>3</v>
      </c>
      <c r="D861" s="4" t="s">
        <v>41</v>
      </c>
      <c r="E861" s="29" t="s">
        <v>496</v>
      </c>
      <c r="F861" s="4"/>
      <c r="G861" s="201" t="s">
        <v>497</v>
      </c>
      <c r="H861" s="18">
        <f t="shared" si="130"/>
        <v>2</v>
      </c>
      <c r="I861" s="18">
        <f t="shared" si="130"/>
        <v>2</v>
      </c>
    </row>
    <row r="862" spans="1:9" ht="24">
      <c r="A862" s="4"/>
      <c r="B862" s="8"/>
      <c r="C862" s="4" t="s">
        <v>3</v>
      </c>
      <c r="D862" s="4" t="s">
        <v>41</v>
      </c>
      <c r="E862" s="29" t="s">
        <v>496</v>
      </c>
      <c r="F862" s="20" t="s">
        <v>487</v>
      </c>
      <c r="G862" s="21" t="s">
        <v>49</v>
      </c>
      <c r="H862" s="18">
        <f t="shared" si="130"/>
        <v>2</v>
      </c>
      <c r="I862" s="18">
        <f t="shared" si="130"/>
        <v>2</v>
      </c>
    </row>
    <row r="863" spans="1:9" ht="24">
      <c r="A863" s="4"/>
      <c r="B863" s="8"/>
      <c r="C863" s="4" t="s">
        <v>3</v>
      </c>
      <c r="D863" s="4" t="s">
        <v>41</v>
      </c>
      <c r="E863" s="29" t="s">
        <v>496</v>
      </c>
      <c r="F863" s="4" t="s">
        <v>498</v>
      </c>
      <c r="G863" s="201" t="s">
        <v>499</v>
      </c>
      <c r="H863" s="18">
        <v>2</v>
      </c>
      <c r="I863" s="28">
        <v>2</v>
      </c>
    </row>
    <row r="864" spans="1:9" ht="24">
      <c r="A864" s="4"/>
      <c r="B864" s="8"/>
      <c r="C864" s="4" t="s">
        <v>3</v>
      </c>
      <c r="D864" s="4" t="s">
        <v>41</v>
      </c>
      <c r="E864" s="5" t="s">
        <v>35</v>
      </c>
      <c r="F864" s="5"/>
      <c r="G864" s="201" t="s">
        <v>36</v>
      </c>
      <c r="H864" s="18">
        <f t="shared" ref="H864:I867" si="131">H865</f>
        <v>80</v>
      </c>
      <c r="I864" s="18">
        <f t="shared" si="131"/>
        <v>80</v>
      </c>
    </row>
    <row r="865" spans="1:9">
      <c r="A865" s="4"/>
      <c r="B865" s="8"/>
      <c r="C865" s="4" t="s">
        <v>3</v>
      </c>
      <c r="D865" s="4" t="s">
        <v>41</v>
      </c>
      <c r="E865" s="5" t="s">
        <v>70</v>
      </c>
      <c r="F865" s="5"/>
      <c r="G865" s="201" t="s">
        <v>71</v>
      </c>
      <c r="H865" s="18">
        <f t="shared" si="131"/>
        <v>80</v>
      </c>
      <c r="I865" s="18">
        <f t="shared" si="131"/>
        <v>80</v>
      </c>
    </row>
    <row r="866" spans="1:9" ht="24">
      <c r="A866" s="4"/>
      <c r="B866" s="8"/>
      <c r="C866" s="4" t="s">
        <v>3</v>
      </c>
      <c r="D866" s="4" t="s">
        <v>41</v>
      </c>
      <c r="E866" s="5" t="s">
        <v>72</v>
      </c>
      <c r="F866" s="4"/>
      <c r="G866" s="201" t="s">
        <v>73</v>
      </c>
      <c r="H866" s="18">
        <f t="shared" si="131"/>
        <v>80</v>
      </c>
      <c r="I866" s="18">
        <f t="shared" si="131"/>
        <v>80</v>
      </c>
    </row>
    <row r="867" spans="1:9" ht="24">
      <c r="A867" s="4"/>
      <c r="B867" s="8"/>
      <c r="C867" s="4" t="s">
        <v>3</v>
      </c>
      <c r="D867" s="4" t="s">
        <v>41</v>
      </c>
      <c r="E867" s="5" t="s">
        <v>72</v>
      </c>
      <c r="F867" s="20" t="s">
        <v>487</v>
      </c>
      <c r="G867" s="21" t="s">
        <v>49</v>
      </c>
      <c r="H867" s="18">
        <f t="shared" si="131"/>
        <v>80</v>
      </c>
      <c r="I867" s="18">
        <f t="shared" si="131"/>
        <v>80</v>
      </c>
    </row>
    <row r="868" spans="1:9" ht="35.450000000000003" customHeight="1">
      <c r="A868" s="4"/>
      <c r="B868" s="8"/>
      <c r="C868" s="4" t="s">
        <v>3</v>
      </c>
      <c r="D868" s="4" t="s">
        <v>41</v>
      </c>
      <c r="E868" s="5" t="s">
        <v>72</v>
      </c>
      <c r="F868" s="5" t="s">
        <v>500</v>
      </c>
      <c r="G868" s="201" t="s">
        <v>501</v>
      </c>
      <c r="H868" s="18">
        <v>80</v>
      </c>
      <c r="I868" s="18">
        <v>80</v>
      </c>
    </row>
    <row r="869" spans="1:9">
      <c r="A869" s="4"/>
      <c r="B869" s="8"/>
      <c r="C869" s="24" t="s">
        <v>3</v>
      </c>
      <c r="D869" s="24" t="s">
        <v>51</v>
      </c>
      <c r="E869" s="60"/>
      <c r="F869" s="61"/>
      <c r="G869" s="37" t="s">
        <v>502</v>
      </c>
      <c r="H869" s="14">
        <f>H870+H876+H885</f>
        <v>46198.728999999999</v>
      </c>
      <c r="I869" s="14">
        <f>I870+I876+I885</f>
        <v>45977.074000000001</v>
      </c>
    </row>
    <row r="870" spans="1:9" ht="36">
      <c r="A870" s="4"/>
      <c r="B870" s="8"/>
      <c r="C870" s="15" t="s">
        <v>3</v>
      </c>
      <c r="D870" s="15" t="s">
        <v>51</v>
      </c>
      <c r="E870" s="12" t="s">
        <v>313</v>
      </c>
      <c r="F870" s="12"/>
      <c r="G870" s="16" t="s">
        <v>503</v>
      </c>
      <c r="H870" s="17">
        <f t="shared" ref="H870:I874" si="132">H871</f>
        <v>6690.6170000000002</v>
      </c>
      <c r="I870" s="17">
        <f t="shared" si="132"/>
        <v>6690.616</v>
      </c>
    </row>
    <row r="871" spans="1:9" ht="36">
      <c r="A871" s="4"/>
      <c r="B871" s="8"/>
      <c r="C871" s="4" t="s">
        <v>3</v>
      </c>
      <c r="D871" s="4" t="s">
        <v>51</v>
      </c>
      <c r="E871" s="5" t="s">
        <v>315</v>
      </c>
      <c r="F871" s="5"/>
      <c r="G871" s="201" t="s">
        <v>316</v>
      </c>
      <c r="H871" s="18">
        <f t="shared" si="132"/>
        <v>6690.6170000000002</v>
      </c>
      <c r="I871" s="18">
        <f t="shared" si="132"/>
        <v>6690.616</v>
      </c>
    </row>
    <row r="872" spans="1:9" ht="24">
      <c r="A872" s="4"/>
      <c r="B872" s="8"/>
      <c r="C872" s="4" t="s">
        <v>3</v>
      </c>
      <c r="D872" s="4" t="s">
        <v>51</v>
      </c>
      <c r="E872" s="5" t="s">
        <v>504</v>
      </c>
      <c r="F872" s="5"/>
      <c r="G872" s="201" t="s">
        <v>505</v>
      </c>
      <c r="H872" s="18">
        <f t="shared" si="132"/>
        <v>6690.6170000000002</v>
      </c>
      <c r="I872" s="18">
        <f t="shared" si="132"/>
        <v>6690.616</v>
      </c>
    </row>
    <row r="873" spans="1:9" ht="24">
      <c r="A873" s="4"/>
      <c r="B873" s="8"/>
      <c r="C873" s="4" t="s">
        <v>3</v>
      </c>
      <c r="D873" s="4" t="s">
        <v>51</v>
      </c>
      <c r="E873" s="5" t="s">
        <v>506</v>
      </c>
      <c r="F873" s="5"/>
      <c r="G873" s="201" t="s">
        <v>507</v>
      </c>
      <c r="H873" s="18">
        <f t="shared" si="132"/>
        <v>6690.6170000000002</v>
      </c>
      <c r="I873" s="18">
        <f t="shared" si="132"/>
        <v>6690.616</v>
      </c>
    </row>
    <row r="874" spans="1:9" ht="24">
      <c r="A874" s="4"/>
      <c r="B874" s="8"/>
      <c r="C874" s="4" t="s">
        <v>3</v>
      </c>
      <c r="D874" s="4" t="s">
        <v>51</v>
      </c>
      <c r="E874" s="5" t="s">
        <v>506</v>
      </c>
      <c r="F874" s="20" t="s">
        <v>487</v>
      </c>
      <c r="G874" s="21" t="s">
        <v>49</v>
      </c>
      <c r="H874" s="18">
        <f t="shared" si="132"/>
        <v>6690.6170000000002</v>
      </c>
      <c r="I874" s="18">
        <f t="shared" si="132"/>
        <v>6690.616</v>
      </c>
    </row>
    <row r="875" spans="1:9" ht="18" customHeight="1">
      <c r="A875" s="4"/>
      <c r="B875" s="8"/>
      <c r="C875" s="4" t="s">
        <v>3</v>
      </c>
      <c r="D875" s="4" t="s">
        <v>51</v>
      </c>
      <c r="E875" s="5" t="s">
        <v>506</v>
      </c>
      <c r="F875" s="4" t="s">
        <v>498</v>
      </c>
      <c r="G875" s="201" t="s">
        <v>499</v>
      </c>
      <c r="H875" s="18">
        <v>6690.6170000000002</v>
      </c>
      <c r="I875" s="18">
        <v>6690.616</v>
      </c>
    </row>
    <row r="876" spans="1:9" ht="36">
      <c r="A876" s="4"/>
      <c r="B876" s="8"/>
      <c r="C876" s="15" t="s">
        <v>3</v>
      </c>
      <c r="D876" s="15" t="s">
        <v>51</v>
      </c>
      <c r="E876" s="12" t="s">
        <v>21</v>
      </c>
      <c r="F876" s="15"/>
      <c r="G876" s="16" t="s">
        <v>22</v>
      </c>
      <c r="H876" s="17">
        <f>H877</f>
        <v>19322.8</v>
      </c>
      <c r="I876" s="17">
        <f>I877</f>
        <v>19286.457999999999</v>
      </c>
    </row>
    <row r="877" spans="1:9" ht="24">
      <c r="A877" s="4"/>
      <c r="B877" s="8"/>
      <c r="C877" s="4" t="s">
        <v>3</v>
      </c>
      <c r="D877" s="4" t="s">
        <v>51</v>
      </c>
      <c r="E877" s="5" t="s">
        <v>61</v>
      </c>
      <c r="F877" s="5"/>
      <c r="G877" s="201" t="s">
        <v>62</v>
      </c>
      <c r="H877" s="18">
        <f>H878</f>
        <v>19322.8</v>
      </c>
      <c r="I877" s="18">
        <f>I878</f>
        <v>19286.457999999999</v>
      </c>
    </row>
    <row r="878" spans="1:9" ht="36">
      <c r="A878" s="4"/>
      <c r="B878" s="8"/>
      <c r="C878" s="4" t="s">
        <v>3</v>
      </c>
      <c r="D878" s="4" t="s">
        <v>51</v>
      </c>
      <c r="E878" s="5" t="s">
        <v>63</v>
      </c>
      <c r="F878" s="5"/>
      <c r="G878" s="201" t="s">
        <v>64</v>
      </c>
      <c r="H878" s="18">
        <f>H882+H879</f>
        <v>19322.8</v>
      </c>
      <c r="I878" s="18">
        <f>I882+I879</f>
        <v>19286.457999999999</v>
      </c>
    </row>
    <row r="879" spans="1:9" ht="60">
      <c r="A879" s="4"/>
      <c r="B879" s="8"/>
      <c r="C879" s="4" t="s">
        <v>3</v>
      </c>
      <c r="D879" s="4" t="s">
        <v>51</v>
      </c>
      <c r="E879" s="29" t="s">
        <v>508</v>
      </c>
      <c r="F879" s="30"/>
      <c r="G879" s="27" t="s">
        <v>509</v>
      </c>
      <c r="H879" s="18">
        <f t="shared" ref="H879:I880" si="133">H880</f>
        <v>9661.4</v>
      </c>
      <c r="I879" s="18">
        <f t="shared" si="133"/>
        <v>9661.3439999999991</v>
      </c>
    </row>
    <row r="880" spans="1:9" ht="36">
      <c r="A880" s="4"/>
      <c r="B880" s="8"/>
      <c r="C880" s="4" t="s">
        <v>3</v>
      </c>
      <c r="D880" s="4" t="s">
        <v>51</v>
      </c>
      <c r="E880" s="29" t="s">
        <v>508</v>
      </c>
      <c r="F880" s="20">
        <v>400</v>
      </c>
      <c r="G880" s="201" t="s">
        <v>274</v>
      </c>
      <c r="H880" s="18">
        <f t="shared" si="133"/>
        <v>9661.4</v>
      </c>
      <c r="I880" s="18">
        <f t="shared" si="133"/>
        <v>9661.3439999999991</v>
      </c>
    </row>
    <row r="881" spans="1:9" ht="48">
      <c r="A881" s="4"/>
      <c r="B881" s="8"/>
      <c r="C881" s="4" t="s">
        <v>3</v>
      </c>
      <c r="D881" s="4" t="s">
        <v>51</v>
      </c>
      <c r="E881" s="29" t="s">
        <v>508</v>
      </c>
      <c r="F881" s="4">
        <v>412</v>
      </c>
      <c r="G881" s="201" t="s">
        <v>510</v>
      </c>
      <c r="H881" s="18">
        <v>9661.4</v>
      </c>
      <c r="I881" s="18">
        <v>9661.3439999999991</v>
      </c>
    </row>
    <row r="882" spans="1:9" ht="69.599999999999994" customHeight="1">
      <c r="A882" s="4"/>
      <c r="B882" s="8"/>
      <c r="C882" s="4" t="s">
        <v>3</v>
      </c>
      <c r="D882" s="4" t="s">
        <v>51</v>
      </c>
      <c r="E882" s="29" t="s">
        <v>511</v>
      </c>
      <c r="F882" s="30"/>
      <c r="G882" s="27" t="s">
        <v>512</v>
      </c>
      <c r="H882" s="18">
        <f t="shared" ref="H882:I883" si="134">H883</f>
        <v>9661.4</v>
      </c>
      <c r="I882" s="18">
        <f t="shared" si="134"/>
        <v>9625.1139999999996</v>
      </c>
    </row>
    <row r="883" spans="1:9" ht="36">
      <c r="A883" s="4"/>
      <c r="B883" s="8"/>
      <c r="C883" s="4" t="s">
        <v>3</v>
      </c>
      <c r="D883" s="4" t="s">
        <v>51</v>
      </c>
      <c r="E883" s="29" t="s">
        <v>511</v>
      </c>
      <c r="F883" s="20">
        <v>400</v>
      </c>
      <c r="G883" s="201" t="s">
        <v>274</v>
      </c>
      <c r="H883" s="18">
        <f t="shared" si="134"/>
        <v>9661.4</v>
      </c>
      <c r="I883" s="18">
        <f t="shared" si="134"/>
        <v>9625.1139999999996</v>
      </c>
    </row>
    <row r="884" spans="1:9" ht="48">
      <c r="A884" s="4"/>
      <c r="B884" s="8"/>
      <c r="C884" s="4" t="s">
        <v>3</v>
      </c>
      <c r="D884" s="4" t="s">
        <v>51</v>
      </c>
      <c r="E884" s="29" t="s">
        <v>511</v>
      </c>
      <c r="F884" s="4">
        <v>412</v>
      </c>
      <c r="G884" s="201" t="s">
        <v>510</v>
      </c>
      <c r="H884" s="18">
        <v>9661.4</v>
      </c>
      <c r="I884" s="28">
        <v>9625.1139999999996</v>
      </c>
    </row>
    <row r="885" spans="1:9" ht="48">
      <c r="A885" s="4"/>
      <c r="B885" s="8"/>
      <c r="C885" s="4" t="s">
        <v>3</v>
      </c>
      <c r="D885" s="4" t="s">
        <v>51</v>
      </c>
      <c r="E885" s="33" t="s">
        <v>259</v>
      </c>
      <c r="F885" s="15"/>
      <c r="G885" s="16" t="s">
        <v>493</v>
      </c>
      <c r="H885" s="17">
        <f>H886</f>
        <v>20185.311999999998</v>
      </c>
      <c r="I885" s="17">
        <f>I886</f>
        <v>20000</v>
      </c>
    </row>
    <row r="886" spans="1:9" ht="48">
      <c r="A886" s="4"/>
      <c r="B886" s="8"/>
      <c r="C886" s="4" t="s">
        <v>3</v>
      </c>
      <c r="D886" s="4" t="s">
        <v>51</v>
      </c>
      <c r="E886" s="29" t="s">
        <v>261</v>
      </c>
      <c r="F886" s="4"/>
      <c r="G886" s="201" t="s">
        <v>262</v>
      </c>
      <c r="H886" s="18">
        <f>H887</f>
        <v>20185.311999999998</v>
      </c>
      <c r="I886" s="18">
        <f>I887</f>
        <v>20000</v>
      </c>
    </row>
    <row r="887" spans="1:9" ht="24">
      <c r="A887" s="4"/>
      <c r="B887" s="8"/>
      <c r="C887" s="4" t="s">
        <v>3</v>
      </c>
      <c r="D887" s="4" t="s">
        <v>51</v>
      </c>
      <c r="E887" s="59" t="s">
        <v>494</v>
      </c>
      <c r="F887" s="4"/>
      <c r="G887" s="201" t="s">
        <v>495</v>
      </c>
      <c r="H887" s="18">
        <f>H891+H888</f>
        <v>20185.311999999998</v>
      </c>
      <c r="I887" s="18">
        <f>I891+I888</f>
        <v>20000</v>
      </c>
    </row>
    <row r="888" spans="1:9" ht="36">
      <c r="A888" s="4"/>
      <c r="B888" s="8"/>
      <c r="C888" s="4" t="s">
        <v>3</v>
      </c>
      <c r="D888" s="4" t="s">
        <v>51</v>
      </c>
      <c r="E888" s="29" t="s">
        <v>513</v>
      </c>
      <c r="F888" s="4"/>
      <c r="G888" s="201" t="s">
        <v>514</v>
      </c>
      <c r="H888" s="18">
        <f>H889</f>
        <v>16148.25</v>
      </c>
      <c r="I888" s="18">
        <f>I889</f>
        <v>16000</v>
      </c>
    </row>
    <row r="889" spans="1:9" ht="24">
      <c r="A889" s="4"/>
      <c r="B889" s="8"/>
      <c r="C889" s="4" t="s">
        <v>3</v>
      </c>
      <c r="D889" s="4" t="s">
        <v>51</v>
      </c>
      <c r="E889" s="29" t="s">
        <v>513</v>
      </c>
      <c r="F889" s="20" t="s">
        <v>487</v>
      </c>
      <c r="G889" s="21" t="s">
        <v>49</v>
      </c>
      <c r="H889" s="18">
        <f>H890</f>
        <v>16148.25</v>
      </c>
      <c r="I889" s="18">
        <f>I890</f>
        <v>16000</v>
      </c>
    </row>
    <row r="890" spans="1:9" ht="24">
      <c r="A890" s="4"/>
      <c r="B890" s="8"/>
      <c r="C890" s="4" t="s">
        <v>3</v>
      </c>
      <c r="D890" s="4" t="s">
        <v>51</v>
      </c>
      <c r="E890" s="29" t="s">
        <v>513</v>
      </c>
      <c r="F890" s="4" t="s">
        <v>498</v>
      </c>
      <c r="G890" s="201" t="s">
        <v>499</v>
      </c>
      <c r="H890" s="18">
        <v>16148.25</v>
      </c>
      <c r="I890" s="28">
        <v>16000</v>
      </c>
    </row>
    <row r="891" spans="1:9" ht="48">
      <c r="A891" s="4"/>
      <c r="B891" s="8"/>
      <c r="C891" s="4" t="s">
        <v>3</v>
      </c>
      <c r="D891" s="4" t="s">
        <v>51</v>
      </c>
      <c r="E891" s="29" t="s">
        <v>515</v>
      </c>
      <c r="F891" s="4"/>
      <c r="G891" s="201" t="s">
        <v>516</v>
      </c>
      <c r="H891" s="18">
        <f>H892</f>
        <v>4037.0619999999999</v>
      </c>
      <c r="I891" s="18">
        <f>I892</f>
        <v>4000</v>
      </c>
    </row>
    <row r="892" spans="1:9" ht="24">
      <c r="A892" s="4"/>
      <c r="B892" s="8"/>
      <c r="C892" s="4" t="s">
        <v>3</v>
      </c>
      <c r="D892" s="4" t="s">
        <v>51</v>
      </c>
      <c r="E892" s="29" t="s">
        <v>515</v>
      </c>
      <c r="F892" s="20" t="s">
        <v>487</v>
      </c>
      <c r="G892" s="21" t="s">
        <v>49</v>
      </c>
      <c r="H892" s="18">
        <f>H893</f>
        <v>4037.0619999999999</v>
      </c>
      <c r="I892" s="18">
        <f>I893</f>
        <v>4000</v>
      </c>
    </row>
    <row r="893" spans="1:9" ht="17.45" customHeight="1">
      <c r="A893" s="4"/>
      <c r="B893" s="8"/>
      <c r="C893" s="4" t="s">
        <v>3</v>
      </c>
      <c r="D893" s="4" t="s">
        <v>51</v>
      </c>
      <c r="E893" s="29" t="s">
        <v>515</v>
      </c>
      <c r="F893" s="4" t="s">
        <v>498</v>
      </c>
      <c r="G893" s="201" t="s">
        <v>499</v>
      </c>
      <c r="H893" s="18">
        <v>4037.0619999999999</v>
      </c>
      <c r="I893" s="28">
        <v>4000</v>
      </c>
    </row>
    <row r="894" spans="1:9" ht="24">
      <c r="A894" s="4"/>
      <c r="B894" s="8"/>
      <c r="C894" s="24">
        <v>10</v>
      </c>
      <c r="D894" s="11" t="s">
        <v>67</v>
      </c>
      <c r="E894" s="41"/>
      <c r="F894" s="24"/>
      <c r="G894" s="13" t="s">
        <v>517</v>
      </c>
      <c r="H894" s="14">
        <f>H895</f>
        <v>824.2</v>
      </c>
      <c r="I894" s="14">
        <f>I895</f>
        <v>801.10400000000004</v>
      </c>
    </row>
    <row r="895" spans="1:9" ht="48">
      <c r="A895" s="4"/>
      <c r="B895" s="8"/>
      <c r="C895" s="15">
        <v>10</v>
      </c>
      <c r="D895" s="12" t="s">
        <v>67</v>
      </c>
      <c r="E895" s="12" t="s">
        <v>465</v>
      </c>
      <c r="F895" s="15"/>
      <c r="G895" s="16" t="s">
        <v>466</v>
      </c>
      <c r="H895" s="17">
        <f t="shared" ref="H895:I896" si="135">H896</f>
        <v>824.2</v>
      </c>
      <c r="I895" s="17">
        <f t="shared" si="135"/>
        <v>801.10400000000004</v>
      </c>
    </row>
    <row r="896" spans="1:9" ht="60">
      <c r="A896" s="4"/>
      <c r="B896" s="8"/>
      <c r="C896" s="4">
        <v>10</v>
      </c>
      <c r="D896" s="5" t="s">
        <v>67</v>
      </c>
      <c r="E896" s="5" t="s">
        <v>467</v>
      </c>
      <c r="F896" s="4"/>
      <c r="G896" s="201" t="s">
        <v>468</v>
      </c>
      <c r="H896" s="18">
        <f t="shared" si="135"/>
        <v>824.2</v>
      </c>
      <c r="I896" s="18">
        <f t="shared" si="135"/>
        <v>801.10400000000004</v>
      </c>
    </row>
    <row r="897" spans="1:10" ht="36">
      <c r="A897" s="4"/>
      <c r="B897" s="8"/>
      <c r="C897" s="4">
        <v>10</v>
      </c>
      <c r="D897" s="5" t="s">
        <v>67</v>
      </c>
      <c r="E897" s="5" t="s">
        <v>518</v>
      </c>
      <c r="F897" s="4"/>
      <c r="G897" s="201" t="s">
        <v>519</v>
      </c>
      <c r="H897" s="18">
        <f>H898+H901+H904+H907</f>
        <v>824.2</v>
      </c>
      <c r="I897" s="18">
        <f>I898+I901+I904+I907</f>
        <v>801.10400000000004</v>
      </c>
    </row>
    <row r="898" spans="1:10" ht="36">
      <c r="A898" s="4"/>
      <c r="B898" s="8"/>
      <c r="C898" s="4">
        <v>10</v>
      </c>
      <c r="D898" s="5" t="s">
        <v>67</v>
      </c>
      <c r="E898" s="5" t="s">
        <v>520</v>
      </c>
      <c r="F898" s="4"/>
      <c r="G898" s="201" t="s">
        <v>521</v>
      </c>
      <c r="H898" s="18">
        <f t="shared" ref="H898:I899" si="136">H899</f>
        <v>207</v>
      </c>
      <c r="I898" s="18">
        <f t="shared" si="136"/>
        <v>183.904</v>
      </c>
    </row>
    <row r="899" spans="1:10" ht="24">
      <c r="A899" s="4"/>
      <c r="B899" s="8"/>
      <c r="C899" s="4">
        <v>10</v>
      </c>
      <c r="D899" s="5" t="s">
        <v>67</v>
      </c>
      <c r="E899" s="5" t="s">
        <v>520</v>
      </c>
      <c r="F899" s="20" t="s">
        <v>487</v>
      </c>
      <c r="G899" s="21" t="s">
        <v>49</v>
      </c>
      <c r="H899" s="18">
        <f t="shared" si="136"/>
        <v>207</v>
      </c>
      <c r="I899" s="18">
        <f t="shared" si="136"/>
        <v>183.904</v>
      </c>
    </row>
    <row r="900" spans="1:10" ht="24">
      <c r="A900" s="4"/>
      <c r="B900" s="8"/>
      <c r="C900" s="4">
        <v>10</v>
      </c>
      <c r="D900" s="5" t="s">
        <v>67</v>
      </c>
      <c r="E900" s="5" t="s">
        <v>520</v>
      </c>
      <c r="F900" s="4">
        <v>330</v>
      </c>
      <c r="G900" s="201" t="s">
        <v>522</v>
      </c>
      <c r="H900" s="18">
        <v>207</v>
      </c>
      <c r="I900" s="18">
        <v>183.904</v>
      </c>
    </row>
    <row r="901" spans="1:10" ht="46.15" customHeight="1">
      <c r="A901" s="4"/>
      <c r="B901" s="8"/>
      <c r="C901" s="4">
        <v>10</v>
      </c>
      <c r="D901" s="5" t="s">
        <v>67</v>
      </c>
      <c r="E901" s="5" t="s">
        <v>523</v>
      </c>
      <c r="F901" s="4"/>
      <c r="G901" s="201" t="s">
        <v>524</v>
      </c>
      <c r="H901" s="18">
        <f t="shared" ref="H901:I902" si="137">H902</f>
        <v>300</v>
      </c>
      <c r="I901" s="18">
        <f t="shared" si="137"/>
        <v>300</v>
      </c>
    </row>
    <row r="902" spans="1:10" ht="36">
      <c r="A902" s="4"/>
      <c r="B902" s="8"/>
      <c r="C902" s="4">
        <v>10</v>
      </c>
      <c r="D902" s="5" t="s">
        <v>67</v>
      </c>
      <c r="E902" s="5" t="s">
        <v>523</v>
      </c>
      <c r="F902" s="32" t="s">
        <v>100</v>
      </c>
      <c r="G902" s="21" t="s">
        <v>101</v>
      </c>
      <c r="H902" s="18">
        <f t="shared" si="137"/>
        <v>300</v>
      </c>
      <c r="I902" s="18">
        <f t="shared" si="137"/>
        <v>300</v>
      </c>
    </row>
    <row r="903" spans="1:10" ht="24.6" customHeight="1">
      <c r="A903" s="4"/>
      <c r="B903" s="8"/>
      <c r="C903" s="4">
        <v>10</v>
      </c>
      <c r="D903" s="5" t="s">
        <v>67</v>
      </c>
      <c r="E903" s="5" t="s">
        <v>523</v>
      </c>
      <c r="F903" s="4">
        <v>633</v>
      </c>
      <c r="G903" s="201" t="s">
        <v>525</v>
      </c>
      <c r="H903" s="18">
        <v>300</v>
      </c>
      <c r="I903" s="18">
        <v>300</v>
      </c>
    </row>
    <row r="904" spans="1:10" ht="46.15" customHeight="1">
      <c r="A904" s="4"/>
      <c r="B904" s="8"/>
      <c r="C904" s="4">
        <v>10</v>
      </c>
      <c r="D904" s="5" t="s">
        <v>67</v>
      </c>
      <c r="E904" s="5" t="s">
        <v>526</v>
      </c>
      <c r="F904" s="4"/>
      <c r="G904" s="201" t="s">
        <v>527</v>
      </c>
      <c r="H904" s="18">
        <f>H905</f>
        <v>200</v>
      </c>
      <c r="I904" s="18">
        <f>I905</f>
        <v>200</v>
      </c>
    </row>
    <row r="905" spans="1:10" ht="36">
      <c r="A905" s="4"/>
      <c r="B905" s="8"/>
      <c r="C905" s="4">
        <v>10</v>
      </c>
      <c r="D905" s="5" t="s">
        <v>67</v>
      </c>
      <c r="E905" s="5" t="s">
        <v>526</v>
      </c>
      <c r="F905" s="32" t="s">
        <v>100</v>
      </c>
      <c r="G905" s="21" t="s">
        <v>101</v>
      </c>
      <c r="H905" s="18">
        <f>H906</f>
        <v>200</v>
      </c>
      <c r="I905" s="18">
        <f>I906</f>
        <v>200</v>
      </c>
    </row>
    <row r="906" spans="1:10" ht="25.15" customHeight="1">
      <c r="A906" s="4"/>
      <c r="B906" s="8"/>
      <c r="C906" s="4">
        <v>10</v>
      </c>
      <c r="D906" s="5" t="s">
        <v>67</v>
      </c>
      <c r="E906" s="5" t="s">
        <v>526</v>
      </c>
      <c r="F906" s="4">
        <v>633</v>
      </c>
      <c r="G906" s="201" t="s">
        <v>525</v>
      </c>
      <c r="H906" s="18">
        <v>200</v>
      </c>
      <c r="I906" s="18">
        <v>200</v>
      </c>
    </row>
    <row r="907" spans="1:10" ht="60">
      <c r="A907" s="4"/>
      <c r="B907" s="8"/>
      <c r="C907" s="4">
        <v>10</v>
      </c>
      <c r="D907" s="5" t="s">
        <v>67</v>
      </c>
      <c r="E907" s="5" t="s">
        <v>528</v>
      </c>
      <c r="F907" s="4"/>
      <c r="G907" s="201" t="s">
        <v>529</v>
      </c>
      <c r="H907" s="18">
        <f>H908</f>
        <v>117.2</v>
      </c>
      <c r="I907" s="18">
        <f>I908</f>
        <v>117.2</v>
      </c>
    </row>
    <row r="908" spans="1:10" ht="36">
      <c r="A908" s="4"/>
      <c r="B908" s="8"/>
      <c r="C908" s="4">
        <v>10</v>
      </c>
      <c r="D908" s="5" t="s">
        <v>67</v>
      </c>
      <c r="E908" s="5" t="s">
        <v>528</v>
      </c>
      <c r="F908" s="32" t="s">
        <v>100</v>
      </c>
      <c r="G908" s="21" t="s">
        <v>101</v>
      </c>
      <c r="H908" s="18">
        <f>H909</f>
        <v>117.2</v>
      </c>
      <c r="I908" s="18">
        <f>I909</f>
        <v>117.2</v>
      </c>
    </row>
    <row r="909" spans="1:10" ht="25.15" customHeight="1">
      <c r="A909" s="4"/>
      <c r="B909" s="8"/>
      <c r="C909" s="4">
        <v>10</v>
      </c>
      <c r="D909" s="5" t="s">
        <v>67</v>
      </c>
      <c r="E909" s="5" t="s">
        <v>528</v>
      </c>
      <c r="F909" s="4">
        <v>633</v>
      </c>
      <c r="G909" s="201" t="s">
        <v>525</v>
      </c>
      <c r="H909" s="18">
        <v>117.2</v>
      </c>
      <c r="I909" s="18">
        <v>117.2</v>
      </c>
    </row>
    <row r="910" spans="1:10">
      <c r="A910" s="4"/>
      <c r="B910" s="8"/>
      <c r="C910" s="8" t="s">
        <v>4</v>
      </c>
      <c r="D910" s="8" t="s">
        <v>17</v>
      </c>
      <c r="E910" s="36"/>
      <c r="F910" s="8"/>
      <c r="G910" s="9" t="s">
        <v>530</v>
      </c>
      <c r="H910" s="10">
        <f>H918+H942+H911</f>
        <v>20833.634999999998</v>
      </c>
      <c r="I910" s="10">
        <f>I918+I942+I911</f>
        <v>18989.835999999996</v>
      </c>
      <c r="J910" s="2">
        <v>21777.059000000001</v>
      </c>
    </row>
    <row r="911" spans="1:10">
      <c r="A911" s="4"/>
      <c r="B911" s="8"/>
      <c r="C911" s="24">
        <v>11</v>
      </c>
      <c r="D911" s="11" t="s">
        <v>16</v>
      </c>
      <c r="E911" s="11"/>
      <c r="F911" s="24"/>
      <c r="G911" s="13" t="s">
        <v>531</v>
      </c>
      <c r="H911" s="14">
        <f t="shared" ref="H911:I916" si="138">H912</f>
        <v>1392.191</v>
      </c>
      <c r="I911" s="14">
        <f t="shared" si="138"/>
        <v>1392.191</v>
      </c>
    </row>
    <row r="912" spans="1:10" ht="36">
      <c r="A912" s="4"/>
      <c r="B912" s="8"/>
      <c r="C912" s="5">
        <v>11</v>
      </c>
      <c r="D912" s="5" t="s">
        <v>16</v>
      </c>
      <c r="E912" s="12" t="s">
        <v>532</v>
      </c>
      <c r="F912" s="15"/>
      <c r="G912" s="16" t="s">
        <v>533</v>
      </c>
      <c r="H912" s="17">
        <f t="shared" si="138"/>
        <v>1392.191</v>
      </c>
      <c r="I912" s="17">
        <f t="shared" si="138"/>
        <v>1392.191</v>
      </c>
    </row>
    <row r="913" spans="1:11" ht="36">
      <c r="A913" s="4"/>
      <c r="B913" s="8"/>
      <c r="C913" s="5">
        <v>11</v>
      </c>
      <c r="D913" s="5" t="s">
        <v>16</v>
      </c>
      <c r="E913" s="5" t="s">
        <v>534</v>
      </c>
      <c r="F913" s="4"/>
      <c r="G913" s="201" t="s">
        <v>535</v>
      </c>
      <c r="H913" s="18">
        <f t="shared" si="138"/>
        <v>1392.191</v>
      </c>
      <c r="I913" s="18">
        <f t="shared" si="138"/>
        <v>1392.191</v>
      </c>
    </row>
    <row r="914" spans="1:11" ht="48">
      <c r="A914" s="4"/>
      <c r="B914" s="8"/>
      <c r="C914" s="5">
        <v>11</v>
      </c>
      <c r="D914" s="5" t="s">
        <v>16</v>
      </c>
      <c r="E914" s="5" t="s">
        <v>536</v>
      </c>
      <c r="F914" s="4"/>
      <c r="G914" s="201" t="s">
        <v>537</v>
      </c>
      <c r="H914" s="18">
        <f t="shared" si="138"/>
        <v>1392.191</v>
      </c>
      <c r="I914" s="18">
        <f t="shared" si="138"/>
        <v>1392.191</v>
      </c>
    </row>
    <row r="915" spans="1:11" ht="48">
      <c r="A915" s="4"/>
      <c r="B915" s="8"/>
      <c r="C915" s="5">
        <v>11</v>
      </c>
      <c r="D915" s="5" t="s">
        <v>16</v>
      </c>
      <c r="E915" s="5" t="s">
        <v>538</v>
      </c>
      <c r="F915" s="4"/>
      <c r="G915" s="201" t="s">
        <v>539</v>
      </c>
      <c r="H915" s="18">
        <f t="shared" si="138"/>
        <v>1392.191</v>
      </c>
      <c r="I915" s="18">
        <f t="shared" si="138"/>
        <v>1392.191</v>
      </c>
    </row>
    <row r="916" spans="1:11" ht="36">
      <c r="A916" s="4"/>
      <c r="B916" s="8"/>
      <c r="C916" s="5">
        <v>11</v>
      </c>
      <c r="D916" s="5" t="s">
        <v>16</v>
      </c>
      <c r="E916" s="5" t="s">
        <v>538</v>
      </c>
      <c r="F916" s="32" t="s">
        <v>100</v>
      </c>
      <c r="G916" s="21" t="s">
        <v>101</v>
      </c>
      <c r="H916" s="18">
        <f t="shared" si="138"/>
        <v>1392.191</v>
      </c>
      <c r="I916" s="18">
        <f t="shared" si="138"/>
        <v>1392.191</v>
      </c>
    </row>
    <row r="917" spans="1:11" ht="57.6" customHeight="1">
      <c r="A917" s="4"/>
      <c r="B917" s="8"/>
      <c r="C917" s="5">
        <v>11</v>
      </c>
      <c r="D917" s="5" t="s">
        <v>16</v>
      </c>
      <c r="E917" s="5" t="s">
        <v>538</v>
      </c>
      <c r="F917" s="4" t="s">
        <v>397</v>
      </c>
      <c r="G917" s="201" t="s">
        <v>103</v>
      </c>
      <c r="H917" s="18">
        <v>1392.191</v>
      </c>
      <c r="I917" s="18">
        <v>1392.191</v>
      </c>
    </row>
    <row r="918" spans="1:11">
      <c r="A918" s="4"/>
      <c r="B918" s="8"/>
      <c r="C918" s="24" t="s">
        <v>4</v>
      </c>
      <c r="D918" s="24" t="s">
        <v>19</v>
      </c>
      <c r="E918" s="11"/>
      <c r="F918" s="24"/>
      <c r="G918" s="13" t="s">
        <v>540</v>
      </c>
      <c r="H918" s="14">
        <f t="shared" ref="H918:I918" si="139">H919</f>
        <v>9665.6229999999996</v>
      </c>
      <c r="I918" s="14">
        <f t="shared" si="139"/>
        <v>9052.9179999999997</v>
      </c>
    </row>
    <row r="919" spans="1:11" ht="36">
      <c r="A919" s="4"/>
      <c r="B919" s="8"/>
      <c r="C919" s="15" t="s">
        <v>4</v>
      </c>
      <c r="D919" s="15" t="s">
        <v>19</v>
      </c>
      <c r="E919" s="12" t="s">
        <v>532</v>
      </c>
      <c r="F919" s="15"/>
      <c r="G919" s="16" t="s">
        <v>533</v>
      </c>
      <c r="H919" s="17">
        <f>H920+H937</f>
        <v>9665.6229999999996</v>
      </c>
      <c r="I919" s="17">
        <f>I920+I937</f>
        <v>9052.9179999999997</v>
      </c>
    </row>
    <row r="920" spans="1:11" ht="26.45" customHeight="1">
      <c r="A920" s="4"/>
      <c r="B920" s="8"/>
      <c r="C920" s="4" t="s">
        <v>4</v>
      </c>
      <c r="D920" s="4" t="s">
        <v>19</v>
      </c>
      <c r="E920" s="5" t="s">
        <v>541</v>
      </c>
      <c r="F920" s="4"/>
      <c r="G920" s="201" t="s">
        <v>542</v>
      </c>
      <c r="H920" s="18">
        <f>H921</f>
        <v>9465.6229999999996</v>
      </c>
      <c r="I920" s="18">
        <f>I921</f>
        <v>8852.9179999999997</v>
      </c>
    </row>
    <row r="921" spans="1:11" ht="70.150000000000006" customHeight="1">
      <c r="A921" s="4"/>
      <c r="B921" s="8"/>
      <c r="C921" s="4" t="s">
        <v>4</v>
      </c>
      <c r="D921" s="4" t="s">
        <v>19</v>
      </c>
      <c r="E921" s="5" t="s">
        <v>543</v>
      </c>
      <c r="F921" s="4"/>
      <c r="G921" s="201" t="s">
        <v>544</v>
      </c>
      <c r="H921" s="18">
        <f>H922+H925+H928+H934</f>
        <v>9465.6229999999996</v>
      </c>
      <c r="I921" s="18">
        <f>I922+I925+I928+I934</f>
        <v>8852.9179999999997</v>
      </c>
    </row>
    <row r="922" spans="1:11" ht="108">
      <c r="A922" s="4"/>
      <c r="B922" s="8"/>
      <c r="C922" s="4" t="s">
        <v>4</v>
      </c>
      <c r="D922" s="4" t="s">
        <v>19</v>
      </c>
      <c r="E922" s="5" t="s">
        <v>545</v>
      </c>
      <c r="F922" s="4"/>
      <c r="G922" s="201" t="s">
        <v>546</v>
      </c>
      <c r="H922" s="18">
        <f t="shared" ref="H922:I923" si="140">H923</f>
        <v>2155.4740000000002</v>
      </c>
      <c r="I922" s="18">
        <f t="shared" si="140"/>
        <v>2033.6379999999999</v>
      </c>
    </row>
    <row r="923" spans="1:11" ht="23.45" customHeight="1">
      <c r="A923" s="4"/>
      <c r="B923" s="8"/>
      <c r="C923" s="4" t="s">
        <v>4</v>
      </c>
      <c r="D923" s="4" t="s">
        <v>19</v>
      </c>
      <c r="E923" s="5" t="s">
        <v>545</v>
      </c>
      <c r="F923" s="20" t="s">
        <v>45</v>
      </c>
      <c r="G923" s="21" t="s">
        <v>46</v>
      </c>
      <c r="H923" s="18">
        <f t="shared" si="140"/>
        <v>2155.4740000000002</v>
      </c>
      <c r="I923" s="18">
        <f t="shared" si="140"/>
        <v>2033.6379999999999</v>
      </c>
    </row>
    <row r="924" spans="1:11">
      <c r="A924" s="4"/>
      <c r="B924" s="8"/>
      <c r="C924" s="4" t="s">
        <v>4</v>
      </c>
      <c r="D924" s="4" t="s">
        <v>19</v>
      </c>
      <c r="E924" s="5" t="s">
        <v>545</v>
      </c>
      <c r="F924" s="4" t="s">
        <v>47</v>
      </c>
      <c r="G924" s="201" t="s">
        <v>48</v>
      </c>
      <c r="H924" s="18">
        <v>2155.4740000000002</v>
      </c>
      <c r="I924" s="18">
        <v>2033.6379999999999</v>
      </c>
    </row>
    <row r="925" spans="1:11" ht="36">
      <c r="A925" s="4"/>
      <c r="B925" s="8"/>
      <c r="C925" s="4" t="s">
        <v>4</v>
      </c>
      <c r="D925" s="4" t="s">
        <v>19</v>
      </c>
      <c r="E925" s="5" t="s">
        <v>547</v>
      </c>
      <c r="F925" s="4"/>
      <c r="G925" s="201" t="s">
        <v>548</v>
      </c>
      <c r="H925" s="18">
        <f>H926</f>
        <v>1516.86</v>
      </c>
      <c r="I925" s="18">
        <f>I926</f>
        <v>1438.7719999999999</v>
      </c>
    </row>
    <row r="926" spans="1:11" ht="59.45" customHeight="1">
      <c r="A926" s="4"/>
      <c r="B926" s="8"/>
      <c r="C926" s="4" t="s">
        <v>4</v>
      </c>
      <c r="D926" s="4" t="s">
        <v>19</v>
      </c>
      <c r="E926" s="5" t="s">
        <v>547</v>
      </c>
      <c r="F926" s="20" t="s">
        <v>29</v>
      </c>
      <c r="G926" s="21" t="s">
        <v>30</v>
      </c>
      <c r="H926" s="18">
        <f t="shared" ref="H926:K926" si="141">H927</f>
        <v>1516.86</v>
      </c>
      <c r="I926" s="18">
        <f t="shared" si="141"/>
        <v>1438.7719999999999</v>
      </c>
      <c r="J926" s="18">
        <f t="shared" si="141"/>
        <v>0</v>
      </c>
      <c r="K926" s="18">
        <f t="shared" si="141"/>
        <v>0</v>
      </c>
    </row>
    <row r="927" spans="1:11" ht="36">
      <c r="A927" s="4"/>
      <c r="B927" s="8"/>
      <c r="C927" s="4" t="s">
        <v>4</v>
      </c>
      <c r="D927" s="4" t="s">
        <v>19</v>
      </c>
      <c r="E927" s="5" t="s">
        <v>547</v>
      </c>
      <c r="F927" s="4">
        <v>123</v>
      </c>
      <c r="G927" s="201" t="s">
        <v>549</v>
      </c>
      <c r="H927" s="18">
        <v>1516.86</v>
      </c>
      <c r="I927" s="18">
        <v>1438.7719999999999</v>
      </c>
    </row>
    <row r="928" spans="1:11" ht="36.6" customHeight="1">
      <c r="A928" s="4"/>
      <c r="B928" s="8"/>
      <c r="C928" s="4" t="s">
        <v>4</v>
      </c>
      <c r="D928" s="4" t="s">
        <v>19</v>
      </c>
      <c r="E928" s="5" t="s">
        <v>550</v>
      </c>
      <c r="F928" s="4"/>
      <c r="G928" s="201" t="s">
        <v>551</v>
      </c>
      <c r="H928" s="18">
        <f>H929+H932</f>
        <v>2606.7429999999999</v>
      </c>
      <c r="I928" s="18">
        <f>I929+I932</f>
        <v>2441.9539999999997</v>
      </c>
    </row>
    <row r="929" spans="1:9" ht="24" customHeight="1">
      <c r="A929" s="4"/>
      <c r="B929" s="8"/>
      <c r="C929" s="4" t="s">
        <v>4</v>
      </c>
      <c r="D929" s="4" t="s">
        <v>19</v>
      </c>
      <c r="E929" s="5" t="s">
        <v>550</v>
      </c>
      <c r="F929" s="20" t="s">
        <v>45</v>
      </c>
      <c r="G929" s="21" t="s">
        <v>46</v>
      </c>
      <c r="H929" s="18">
        <f>H930+H931</f>
        <v>1582.404</v>
      </c>
      <c r="I929" s="18">
        <f>I930+I931</f>
        <v>1417.615</v>
      </c>
    </row>
    <row r="930" spans="1:9">
      <c r="A930" s="4"/>
      <c r="B930" s="8"/>
      <c r="C930" s="4" t="s">
        <v>4</v>
      </c>
      <c r="D930" s="4" t="s">
        <v>19</v>
      </c>
      <c r="E930" s="5" t="s">
        <v>550</v>
      </c>
      <c r="F930" s="4" t="s">
        <v>47</v>
      </c>
      <c r="G930" s="201" t="s">
        <v>48</v>
      </c>
      <c r="H930" s="18">
        <v>499.91300000000001</v>
      </c>
      <c r="I930" s="18">
        <v>456.67399999999998</v>
      </c>
    </row>
    <row r="931" spans="1:9">
      <c r="A931" s="4"/>
      <c r="B931" s="8"/>
      <c r="C931" s="4" t="s">
        <v>4</v>
      </c>
      <c r="D931" s="4" t="s">
        <v>19</v>
      </c>
      <c r="E931" s="5" t="s">
        <v>550</v>
      </c>
      <c r="F931" s="4">
        <v>247</v>
      </c>
      <c r="G931" s="201" t="s">
        <v>87</v>
      </c>
      <c r="H931" s="18">
        <v>1082.491</v>
      </c>
      <c r="I931" s="18">
        <v>960.94100000000003</v>
      </c>
    </row>
    <row r="932" spans="1:9" ht="36">
      <c r="A932" s="4"/>
      <c r="B932" s="8"/>
      <c r="C932" s="4" t="s">
        <v>4</v>
      </c>
      <c r="D932" s="4" t="s">
        <v>19</v>
      </c>
      <c r="E932" s="5" t="s">
        <v>550</v>
      </c>
      <c r="F932" s="32" t="s">
        <v>100</v>
      </c>
      <c r="G932" s="21" t="s">
        <v>101</v>
      </c>
      <c r="H932" s="18">
        <f>H933</f>
        <v>1024.3389999999999</v>
      </c>
      <c r="I932" s="18">
        <f>I933</f>
        <v>1024.3389999999999</v>
      </c>
    </row>
    <row r="933" spans="1:9" ht="58.15" customHeight="1">
      <c r="A933" s="4"/>
      <c r="B933" s="8"/>
      <c r="C933" s="4" t="s">
        <v>4</v>
      </c>
      <c r="D933" s="4" t="s">
        <v>19</v>
      </c>
      <c r="E933" s="5" t="s">
        <v>550</v>
      </c>
      <c r="F933" s="4" t="s">
        <v>102</v>
      </c>
      <c r="G933" s="201" t="s">
        <v>103</v>
      </c>
      <c r="H933" s="18">
        <v>1024.3389999999999</v>
      </c>
      <c r="I933" s="18">
        <v>1024.3389999999999</v>
      </c>
    </row>
    <row r="934" spans="1:9" ht="24">
      <c r="A934" s="4"/>
      <c r="B934" s="8"/>
      <c r="C934" s="4" t="s">
        <v>4</v>
      </c>
      <c r="D934" s="4" t="s">
        <v>19</v>
      </c>
      <c r="E934" s="5" t="s">
        <v>552</v>
      </c>
      <c r="F934" s="4"/>
      <c r="G934" s="201" t="s">
        <v>44</v>
      </c>
      <c r="H934" s="18">
        <f>H935</f>
        <v>3186.5459999999998</v>
      </c>
      <c r="I934" s="18">
        <f>I935</f>
        <v>2938.5540000000001</v>
      </c>
    </row>
    <row r="935" spans="1:9" ht="36">
      <c r="A935" s="4"/>
      <c r="B935" s="8"/>
      <c r="C935" s="4" t="s">
        <v>4</v>
      </c>
      <c r="D935" s="4" t="s">
        <v>19</v>
      </c>
      <c r="E935" s="5" t="s">
        <v>552</v>
      </c>
      <c r="F935" s="32" t="s">
        <v>100</v>
      </c>
      <c r="G935" s="21" t="s">
        <v>101</v>
      </c>
      <c r="H935" s="18">
        <f>H936</f>
        <v>3186.5459999999998</v>
      </c>
      <c r="I935" s="18">
        <f>I936</f>
        <v>2938.5540000000001</v>
      </c>
    </row>
    <row r="936" spans="1:9" ht="57.6" customHeight="1">
      <c r="A936" s="4"/>
      <c r="B936" s="8"/>
      <c r="C936" s="4" t="s">
        <v>4</v>
      </c>
      <c r="D936" s="4" t="s">
        <v>19</v>
      </c>
      <c r="E936" s="5" t="s">
        <v>552</v>
      </c>
      <c r="F936" s="4" t="s">
        <v>398</v>
      </c>
      <c r="G936" s="201" t="s">
        <v>399</v>
      </c>
      <c r="H936" s="18">
        <v>3186.5459999999998</v>
      </c>
      <c r="I936" s="18">
        <v>2938.5540000000001</v>
      </c>
    </row>
    <row r="937" spans="1:9" ht="35.450000000000003" customHeight="1">
      <c r="A937" s="4"/>
      <c r="B937" s="8"/>
      <c r="C937" s="4" t="s">
        <v>4</v>
      </c>
      <c r="D937" s="4" t="s">
        <v>19</v>
      </c>
      <c r="E937" s="5" t="s">
        <v>534</v>
      </c>
      <c r="F937" s="4"/>
      <c r="G937" s="201" t="s">
        <v>535</v>
      </c>
      <c r="H937" s="18">
        <f t="shared" ref="H937:I940" si="142">H938</f>
        <v>200</v>
      </c>
      <c r="I937" s="18">
        <f t="shared" si="142"/>
        <v>200</v>
      </c>
    </row>
    <row r="938" spans="1:9" ht="48">
      <c r="A938" s="4"/>
      <c r="B938" s="8"/>
      <c r="C938" s="4" t="s">
        <v>4</v>
      </c>
      <c r="D938" s="4" t="s">
        <v>19</v>
      </c>
      <c r="E938" s="5" t="s">
        <v>536</v>
      </c>
      <c r="F938" s="4"/>
      <c r="G938" s="201" t="s">
        <v>537</v>
      </c>
      <c r="H938" s="18">
        <f>H939</f>
        <v>200</v>
      </c>
      <c r="I938" s="18">
        <f>I939</f>
        <v>200</v>
      </c>
    </row>
    <row r="939" spans="1:9" ht="36">
      <c r="A939" s="4"/>
      <c r="B939" s="8"/>
      <c r="C939" s="4" t="s">
        <v>4</v>
      </c>
      <c r="D939" s="4" t="s">
        <v>19</v>
      </c>
      <c r="E939" s="5" t="s">
        <v>553</v>
      </c>
      <c r="F939" s="4"/>
      <c r="G939" s="201" t="s">
        <v>554</v>
      </c>
      <c r="H939" s="18">
        <f t="shared" si="142"/>
        <v>200</v>
      </c>
      <c r="I939" s="18">
        <f t="shared" si="142"/>
        <v>200</v>
      </c>
    </row>
    <row r="940" spans="1:9" ht="24" customHeight="1">
      <c r="A940" s="4"/>
      <c r="B940" s="8"/>
      <c r="C940" s="4" t="s">
        <v>4</v>
      </c>
      <c r="D940" s="4" t="s">
        <v>19</v>
      </c>
      <c r="E940" s="5" t="s">
        <v>553</v>
      </c>
      <c r="F940" s="20" t="s">
        <v>45</v>
      </c>
      <c r="G940" s="21" t="s">
        <v>46</v>
      </c>
      <c r="H940" s="18">
        <f t="shared" si="142"/>
        <v>200</v>
      </c>
      <c r="I940" s="18">
        <f t="shared" si="142"/>
        <v>200</v>
      </c>
    </row>
    <row r="941" spans="1:9">
      <c r="A941" s="4"/>
      <c r="B941" s="8"/>
      <c r="C941" s="4" t="s">
        <v>4</v>
      </c>
      <c r="D941" s="4" t="s">
        <v>19</v>
      </c>
      <c r="E941" s="5" t="s">
        <v>553</v>
      </c>
      <c r="F941" s="4" t="s">
        <v>47</v>
      </c>
      <c r="G941" s="201" t="s">
        <v>48</v>
      </c>
      <c r="H941" s="18">
        <v>200</v>
      </c>
      <c r="I941" s="18">
        <v>200</v>
      </c>
    </row>
    <row r="942" spans="1:9">
      <c r="A942" s="4"/>
      <c r="B942" s="8"/>
      <c r="C942" s="11">
        <v>11</v>
      </c>
      <c r="D942" s="11" t="s">
        <v>41</v>
      </c>
      <c r="E942" s="11"/>
      <c r="F942" s="24"/>
      <c r="G942" s="13" t="s">
        <v>555</v>
      </c>
      <c r="H942" s="14">
        <f>H952+H943+H965</f>
        <v>9775.8209999999999</v>
      </c>
      <c r="I942" s="14">
        <f>I952+I943+I965</f>
        <v>8544.726999999999</v>
      </c>
    </row>
    <row r="943" spans="1:9" ht="36">
      <c r="A943" s="4"/>
      <c r="B943" s="8"/>
      <c r="C943" s="12">
        <v>11</v>
      </c>
      <c r="D943" s="12" t="s">
        <v>41</v>
      </c>
      <c r="E943" s="12" t="s">
        <v>380</v>
      </c>
      <c r="F943" s="15"/>
      <c r="G943" s="16" t="s">
        <v>381</v>
      </c>
      <c r="H943" s="17">
        <f>H944</f>
        <v>2185.6779999999999</v>
      </c>
      <c r="I943" s="17">
        <f>I944</f>
        <v>2185.6779999999999</v>
      </c>
    </row>
    <row r="944" spans="1:9" ht="24">
      <c r="A944" s="4"/>
      <c r="B944" s="8"/>
      <c r="C944" s="5">
        <v>11</v>
      </c>
      <c r="D944" s="5" t="s">
        <v>41</v>
      </c>
      <c r="E944" s="5" t="s">
        <v>391</v>
      </c>
      <c r="F944" s="4"/>
      <c r="G944" s="201" t="s">
        <v>392</v>
      </c>
      <c r="H944" s="18">
        <f>H945</f>
        <v>2185.6779999999999</v>
      </c>
      <c r="I944" s="18">
        <f>I945</f>
        <v>2185.6779999999999</v>
      </c>
    </row>
    <row r="945" spans="1:9" ht="46.15" customHeight="1">
      <c r="A945" s="4"/>
      <c r="B945" s="8"/>
      <c r="C945" s="5">
        <v>11</v>
      </c>
      <c r="D945" s="5" t="s">
        <v>41</v>
      </c>
      <c r="E945" s="5" t="s">
        <v>393</v>
      </c>
      <c r="F945" s="4"/>
      <c r="G945" s="201" t="s">
        <v>394</v>
      </c>
      <c r="H945" s="18">
        <f>H946+H949</f>
        <v>2185.6779999999999</v>
      </c>
      <c r="I945" s="18">
        <f>I946+I949</f>
        <v>2185.6779999999999</v>
      </c>
    </row>
    <row r="946" spans="1:9" ht="35.450000000000003" customHeight="1">
      <c r="A946" s="4"/>
      <c r="B946" s="8"/>
      <c r="C946" s="5">
        <v>11</v>
      </c>
      <c r="D946" s="5" t="s">
        <v>41</v>
      </c>
      <c r="E946" s="5" t="s">
        <v>395</v>
      </c>
      <c r="F946" s="4"/>
      <c r="G946" s="201" t="s">
        <v>396</v>
      </c>
      <c r="H946" s="18">
        <f>H947</f>
        <v>2163.8209999999999</v>
      </c>
      <c r="I946" s="18">
        <f>I947</f>
        <v>2163.8209999999999</v>
      </c>
    </row>
    <row r="947" spans="1:9" ht="36">
      <c r="A947" s="4"/>
      <c r="B947" s="8"/>
      <c r="C947" s="5">
        <v>11</v>
      </c>
      <c r="D947" s="5" t="s">
        <v>41</v>
      </c>
      <c r="E947" s="5" t="s">
        <v>395</v>
      </c>
      <c r="F947" s="20" t="s">
        <v>100</v>
      </c>
      <c r="G947" s="21" t="s">
        <v>101</v>
      </c>
      <c r="H947" s="18">
        <f>H948</f>
        <v>2163.8209999999999</v>
      </c>
      <c r="I947" s="18">
        <f>I948</f>
        <v>2163.8209999999999</v>
      </c>
    </row>
    <row r="948" spans="1:9" ht="58.9" customHeight="1">
      <c r="A948" s="4"/>
      <c r="B948" s="8"/>
      <c r="C948" s="5">
        <v>11</v>
      </c>
      <c r="D948" s="5" t="s">
        <v>41</v>
      </c>
      <c r="E948" s="5" t="s">
        <v>395</v>
      </c>
      <c r="F948" s="4" t="s">
        <v>397</v>
      </c>
      <c r="G948" s="201" t="s">
        <v>103</v>
      </c>
      <c r="H948" s="18">
        <v>2163.8209999999999</v>
      </c>
      <c r="I948" s="18">
        <v>2163.8209999999999</v>
      </c>
    </row>
    <row r="949" spans="1:9" ht="45.6" customHeight="1">
      <c r="A949" s="4"/>
      <c r="B949" s="8"/>
      <c r="C949" s="5">
        <v>11</v>
      </c>
      <c r="D949" s="5" t="s">
        <v>41</v>
      </c>
      <c r="E949" s="5" t="s">
        <v>400</v>
      </c>
      <c r="F949" s="4"/>
      <c r="G949" s="201" t="s">
        <v>401</v>
      </c>
      <c r="H949" s="18">
        <f>H950</f>
        <v>21.856999999999999</v>
      </c>
      <c r="I949" s="18">
        <f>I950</f>
        <v>21.856999999999999</v>
      </c>
    </row>
    <row r="950" spans="1:9" ht="36">
      <c r="A950" s="4"/>
      <c r="B950" s="8"/>
      <c r="C950" s="5">
        <v>11</v>
      </c>
      <c r="D950" s="5" t="s">
        <v>41</v>
      </c>
      <c r="E950" s="5" t="s">
        <v>400</v>
      </c>
      <c r="F950" s="20" t="s">
        <v>100</v>
      </c>
      <c r="G950" s="21" t="s">
        <v>101</v>
      </c>
      <c r="H950" s="18">
        <f>H951</f>
        <v>21.856999999999999</v>
      </c>
      <c r="I950" s="18">
        <f>I951</f>
        <v>21.856999999999999</v>
      </c>
    </row>
    <row r="951" spans="1:9" ht="58.9" customHeight="1">
      <c r="A951" s="4"/>
      <c r="B951" s="8"/>
      <c r="C951" s="5">
        <v>11</v>
      </c>
      <c r="D951" s="5" t="s">
        <v>41</v>
      </c>
      <c r="E951" s="5" t="s">
        <v>400</v>
      </c>
      <c r="F951" s="4" t="s">
        <v>397</v>
      </c>
      <c r="G951" s="201" t="s">
        <v>103</v>
      </c>
      <c r="H951" s="18">
        <v>21.856999999999999</v>
      </c>
      <c r="I951" s="18">
        <v>21.856999999999999</v>
      </c>
    </row>
    <row r="952" spans="1:9" ht="36">
      <c r="A952" s="4"/>
      <c r="B952" s="8"/>
      <c r="C952" s="5">
        <v>11</v>
      </c>
      <c r="D952" s="5" t="s">
        <v>41</v>
      </c>
      <c r="E952" s="12" t="s">
        <v>532</v>
      </c>
      <c r="F952" s="15"/>
      <c r="G952" s="16" t="s">
        <v>533</v>
      </c>
      <c r="H952" s="17">
        <f>H953</f>
        <v>7586.143</v>
      </c>
      <c r="I952" s="17">
        <f>I953</f>
        <v>6355.049</v>
      </c>
    </row>
    <row r="953" spans="1:9" ht="34.9" customHeight="1">
      <c r="A953" s="4"/>
      <c r="B953" s="8"/>
      <c r="C953" s="5">
        <v>11</v>
      </c>
      <c r="D953" s="5" t="s">
        <v>41</v>
      </c>
      <c r="E953" s="5" t="s">
        <v>534</v>
      </c>
      <c r="F953" s="4"/>
      <c r="G953" s="201" t="s">
        <v>535</v>
      </c>
      <c r="H953" s="18">
        <f>H958+H954</f>
        <v>7586.143</v>
      </c>
      <c r="I953" s="18">
        <f>I958+I954</f>
        <v>6355.049</v>
      </c>
    </row>
    <row r="954" spans="1:9" ht="48">
      <c r="A954" s="4"/>
      <c r="B954" s="8"/>
      <c r="C954" s="5">
        <v>11</v>
      </c>
      <c r="D954" s="5" t="s">
        <v>41</v>
      </c>
      <c r="E954" s="5" t="s">
        <v>536</v>
      </c>
      <c r="F954" s="4"/>
      <c r="G954" s="201" t="s">
        <v>537</v>
      </c>
      <c r="H954" s="18">
        <f t="shared" ref="H954:I956" si="143">H955</f>
        <v>7308.143</v>
      </c>
      <c r="I954" s="18">
        <f t="shared" si="143"/>
        <v>6077.049</v>
      </c>
    </row>
    <row r="955" spans="1:9" ht="48">
      <c r="A955" s="4"/>
      <c r="B955" s="8"/>
      <c r="C955" s="5">
        <v>11</v>
      </c>
      <c r="D955" s="5" t="s">
        <v>41</v>
      </c>
      <c r="E955" s="5" t="s">
        <v>538</v>
      </c>
      <c r="F955" s="4"/>
      <c r="G955" s="201" t="s">
        <v>539</v>
      </c>
      <c r="H955" s="18">
        <f t="shared" si="143"/>
        <v>7308.143</v>
      </c>
      <c r="I955" s="18">
        <f t="shared" si="143"/>
        <v>6077.049</v>
      </c>
    </row>
    <row r="956" spans="1:9" ht="36">
      <c r="A956" s="4"/>
      <c r="B956" s="8"/>
      <c r="C956" s="5">
        <v>11</v>
      </c>
      <c r="D956" s="5" t="s">
        <v>41</v>
      </c>
      <c r="E956" s="5" t="s">
        <v>538</v>
      </c>
      <c r="F956" s="32" t="s">
        <v>100</v>
      </c>
      <c r="G956" s="21" t="s">
        <v>101</v>
      </c>
      <c r="H956" s="18">
        <f t="shared" si="143"/>
        <v>7308.143</v>
      </c>
      <c r="I956" s="18">
        <f t="shared" si="143"/>
        <v>6077.049</v>
      </c>
    </row>
    <row r="957" spans="1:9" ht="58.15" customHeight="1">
      <c r="A957" s="4"/>
      <c r="B957" s="8"/>
      <c r="C957" s="5">
        <v>11</v>
      </c>
      <c r="D957" s="5" t="s">
        <v>41</v>
      </c>
      <c r="E957" s="5" t="s">
        <v>538</v>
      </c>
      <c r="F957" s="4" t="s">
        <v>397</v>
      </c>
      <c r="G957" s="201" t="s">
        <v>103</v>
      </c>
      <c r="H957" s="18">
        <v>7308.143</v>
      </c>
      <c r="I957" s="18">
        <v>6077.049</v>
      </c>
    </row>
    <row r="958" spans="1:9" ht="24">
      <c r="A958" s="4"/>
      <c r="B958" s="8"/>
      <c r="C958" s="5">
        <v>11</v>
      </c>
      <c r="D958" s="5" t="s">
        <v>41</v>
      </c>
      <c r="E958" s="5" t="s">
        <v>556</v>
      </c>
      <c r="F958" s="4"/>
      <c r="G958" s="201" t="s">
        <v>557</v>
      </c>
      <c r="H958" s="18">
        <f>H959+H962</f>
        <v>278</v>
      </c>
      <c r="I958" s="18">
        <f>I959+I962</f>
        <v>278</v>
      </c>
    </row>
    <row r="959" spans="1:9" ht="57" customHeight="1">
      <c r="A959" s="4"/>
      <c r="B959" s="8"/>
      <c r="C959" s="5">
        <v>11</v>
      </c>
      <c r="D959" s="5" t="s">
        <v>41</v>
      </c>
      <c r="E959" s="5" t="s">
        <v>558</v>
      </c>
      <c r="F959" s="4"/>
      <c r="G959" s="39" t="s">
        <v>559</v>
      </c>
      <c r="H959" s="18">
        <f t="shared" ref="H959:I960" si="144">H960</f>
        <v>28</v>
      </c>
      <c r="I959" s="18">
        <f t="shared" si="144"/>
        <v>28</v>
      </c>
    </row>
    <row r="960" spans="1:9" ht="36">
      <c r="A960" s="4"/>
      <c r="B960" s="8"/>
      <c r="C960" s="5">
        <v>11</v>
      </c>
      <c r="D960" s="5" t="s">
        <v>41</v>
      </c>
      <c r="E960" s="5" t="s">
        <v>558</v>
      </c>
      <c r="F960" s="20" t="s">
        <v>100</v>
      </c>
      <c r="G960" s="21" t="s">
        <v>101</v>
      </c>
      <c r="H960" s="18">
        <f t="shared" si="144"/>
        <v>28</v>
      </c>
      <c r="I960" s="18">
        <f t="shared" si="144"/>
        <v>28</v>
      </c>
    </row>
    <row r="961" spans="1:9" ht="24">
      <c r="A961" s="4"/>
      <c r="B961" s="8"/>
      <c r="C961" s="5">
        <v>11</v>
      </c>
      <c r="D961" s="5" t="s">
        <v>41</v>
      </c>
      <c r="E961" s="5" t="s">
        <v>558</v>
      </c>
      <c r="F961" s="4">
        <v>612</v>
      </c>
      <c r="G961" s="201" t="s">
        <v>333</v>
      </c>
      <c r="H961" s="18">
        <v>28</v>
      </c>
      <c r="I961" s="18">
        <v>28</v>
      </c>
    </row>
    <row r="962" spans="1:9" ht="69.599999999999994" customHeight="1">
      <c r="A962" s="4"/>
      <c r="B962" s="8"/>
      <c r="C962" s="5">
        <v>11</v>
      </c>
      <c r="D962" s="5" t="s">
        <v>41</v>
      </c>
      <c r="E962" s="5" t="s">
        <v>560</v>
      </c>
      <c r="F962" s="4"/>
      <c r="G962" s="45" t="s">
        <v>561</v>
      </c>
      <c r="H962" s="18">
        <f>H963</f>
        <v>250</v>
      </c>
      <c r="I962" s="18">
        <f>I963</f>
        <v>250</v>
      </c>
    </row>
    <row r="963" spans="1:9" ht="36">
      <c r="A963" s="4"/>
      <c r="B963" s="8"/>
      <c r="C963" s="5">
        <v>11</v>
      </c>
      <c r="D963" s="5" t="s">
        <v>41</v>
      </c>
      <c r="E963" s="5" t="s">
        <v>560</v>
      </c>
      <c r="F963" s="20" t="s">
        <v>100</v>
      </c>
      <c r="G963" s="21" t="s">
        <v>101</v>
      </c>
      <c r="H963" s="18">
        <f>H964</f>
        <v>250</v>
      </c>
      <c r="I963" s="18">
        <f>I964</f>
        <v>250</v>
      </c>
    </row>
    <row r="964" spans="1:9" ht="24">
      <c r="A964" s="4"/>
      <c r="B964" s="8"/>
      <c r="C964" s="5">
        <v>11</v>
      </c>
      <c r="D964" s="5" t="s">
        <v>41</v>
      </c>
      <c r="E964" s="5" t="s">
        <v>560</v>
      </c>
      <c r="F964" s="4">
        <v>612</v>
      </c>
      <c r="G964" s="201" t="s">
        <v>333</v>
      </c>
      <c r="H964" s="18">
        <v>250</v>
      </c>
      <c r="I964" s="18">
        <v>250</v>
      </c>
    </row>
    <row r="965" spans="1:9" ht="33.6" customHeight="1">
      <c r="A965" s="4"/>
      <c r="B965" s="8"/>
      <c r="C965" s="5">
        <v>11</v>
      </c>
      <c r="D965" s="5" t="s">
        <v>41</v>
      </c>
      <c r="E965" s="5" t="s">
        <v>609</v>
      </c>
      <c r="F965" s="5"/>
      <c r="G965" s="201" t="s">
        <v>610</v>
      </c>
      <c r="H965" s="48">
        <f t="shared" ref="H965:I967" si="145">H966</f>
        <v>4</v>
      </c>
      <c r="I965" s="48">
        <f t="shared" si="145"/>
        <v>4</v>
      </c>
    </row>
    <row r="966" spans="1:9" ht="24">
      <c r="A966" s="4"/>
      <c r="B966" s="8"/>
      <c r="C966" s="5">
        <v>11</v>
      </c>
      <c r="D966" s="5" t="s">
        <v>41</v>
      </c>
      <c r="E966" s="5" t="s">
        <v>826</v>
      </c>
      <c r="F966" s="5"/>
      <c r="G966" s="201" t="s">
        <v>827</v>
      </c>
      <c r="H966" s="48">
        <f t="shared" si="145"/>
        <v>4</v>
      </c>
      <c r="I966" s="48">
        <f t="shared" si="145"/>
        <v>4</v>
      </c>
    </row>
    <row r="967" spans="1:9" ht="36">
      <c r="A967" s="4"/>
      <c r="B967" s="8"/>
      <c r="C967" s="5">
        <v>11</v>
      </c>
      <c r="D967" s="5" t="s">
        <v>41</v>
      </c>
      <c r="E967" s="5" t="s">
        <v>826</v>
      </c>
      <c r="F967" s="20" t="s">
        <v>100</v>
      </c>
      <c r="G967" s="21" t="s">
        <v>101</v>
      </c>
      <c r="H967" s="48">
        <f t="shared" si="145"/>
        <v>4</v>
      </c>
      <c r="I967" s="48">
        <f t="shared" si="145"/>
        <v>4</v>
      </c>
    </row>
    <row r="968" spans="1:9" ht="24">
      <c r="A968" s="4"/>
      <c r="B968" s="8"/>
      <c r="C968" s="5">
        <v>11</v>
      </c>
      <c r="D968" s="5" t="s">
        <v>41</v>
      </c>
      <c r="E968" s="5" t="s">
        <v>826</v>
      </c>
      <c r="F968" s="4">
        <v>612</v>
      </c>
      <c r="G968" s="201" t="s">
        <v>333</v>
      </c>
      <c r="H968" s="48">
        <v>4</v>
      </c>
      <c r="I968" s="48">
        <v>4</v>
      </c>
    </row>
    <row r="969" spans="1:9">
      <c r="A969" s="4"/>
      <c r="B969" s="8"/>
      <c r="C969" s="8" t="s">
        <v>5</v>
      </c>
      <c r="D969" s="8" t="s">
        <v>17</v>
      </c>
      <c r="E969" s="36"/>
      <c r="F969" s="8"/>
      <c r="G969" s="9" t="s">
        <v>562</v>
      </c>
      <c r="H969" s="10">
        <f t="shared" ref="H969:I972" si="146">H970</f>
        <v>3889.9799999999996</v>
      </c>
      <c r="I969" s="10">
        <f t="shared" si="146"/>
        <v>3869.6889999999999</v>
      </c>
    </row>
    <row r="970" spans="1:9" ht="24">
      <c r="A970" s="4"/>
      <c r="B970" s="8"/>
      <c r="C970" s="13" t="s">
        <v>5</v>
      </c>
      <c r="D970" s="13" t="s">
        <v>51</v>
      </c>
      <c r="E970" s="62"/>
      <c r="F970" s="13"/>
      <c r="G970" s="13" t="s">
        <v>563</v>
      </c>
      <c r="H970" s="63">
        <f t="shared" si="146"/>
        <v>3889.9799999999996</v>
      </c>
      <c r="I970" s="63">
        <f t="shared" si="146"/>
        <v>3869.6889999999999</v>
      </c>
    </row>
    <row r="971" spans="1:9" ht="48">
      <c r="A971" s="4"/>
      <c r="B971" s="8"/>
      <c r="C971" s="15" t="s">
        <v>5</v>
      </c>
      <c r="D971" s="15" t="s">
        <v>51</v>
      </c>
      <c r="E971" s="12" t="s">
        <v>465</v>
      </c>
      <c r="F971" s="15"/>
      <c r="G971" s="16" t="s">
        <v>466</v>
      </c>
      <c r="H971" s="17">
        <f t="shared" si="146"/>
        <v>3889.9799999999996</v>
      </c>
      <c r="I971" s="17">
        <f t="shared" si="146"/>
        <v>3869.6889999999999</v>
      </c>
    </row>
    <row r="972" spans="1:9" ht="60">
      <c r="A972" s="4"/>
      <c r="B972" s="8"/>
      <c r="C972" s="4" t="s">
        <v>5</v>
      </c>
      <c r="D972" s="4" t="s">
        <v>51</v>
      </c>
      <c r="E972" s="5" t="s">
        <v>467</v>
      </c>
      <c r="F972" s="4"/>
      <c r="G972" s="201" t="s">
        <v>468</v>
      </c>
      <c r="H972" s="18">
        <f t="shared" si="146"/>
        <v>3889.9799999999996</v>
      </c>
      <c r="I972" s="18">
        <f t="shared" si="146"/>
        <v>3869.6889999999999</v>
      </c>
    </row>
    <row r="973" spans="1:9" ht="67.900000000000006" customHeight="1">
      <c r="A973" s="4"/>
      <c r="B973" s="8"/>
      <c r="C973" s="4" t="s">
        <v>5</v>
      </c>
      <c r="D973" s="4" t="s">
        <v>51</v>
      </c>
      <c r="E973" s="5" t="s">
        <v>564</v>
      </c>
      <c r="F973" s="4"/>
      <c r="G973" s="201" t="s">
        <v>565</v>
      </c>
      <c r="H973" s="18">
        <f>H974+H977+H980</f>
        <v>3889.9799999999996</v>
      </c>
      <c r="I973" s="18">
        <f>I974+I977+I980</f>
        <v>3869.6889999999999</v>
      </c>
    </row>
    <row r="974" spans="1:9" ht="36">
      <c r="A974" s="4"/>
      <c r="B974" s="8"/>
      <c r="C974" s="4" t="s">
        <v>5</v>
      </c>
      <c r="D974" s="4" t="s">
        <v>51</v>
      </c>
      <c r="E974" s="5" t="s">
        <v>566</v>
      </c>
      <c r="F974" s="4"/>
      <c r="G974" s="64" t="s">
        <v>567</v>
      </c>
      <c r="H974" s="18">
        <f t="shared" ref="H974:I975" si="147">H975</f>
        <v>2680.18</v>
      </c>
      <c r="I974" s="18">
        <f t="shared" si="147"/>
        <v>2680.18</v>
      </c>
    </row>
    <row r="975" spans="1:9" ht="36">
      <c r="A975" s="4"/>
      <c r="B975" s="8"/>
      <c r="C975" s="4" t="s">
        <v>5</v>
      </c>
      <c r="D975" s="4" t="s">
        <v>51</v>
      </c>
      <c r="E975" s="5" t="s">
        <v>566</v>
      </c>
      <c r="F975" s="32" t="s">
        <v>100</v>
      </c>
      <c r="G975" s="21" t="s">
        <v>101</v>
      </c>
      <c r="H975" s="18">
        <f t="shared" si="147"/>
        <v>2680.18</v>
      </c>
      <c r="I975" s="18">
        <f t="shared" si="147"/>
        <v>2680.18</v>
      </c>
    </row>
    <row r="976" spans="1:9" ht="22.9" customHeight="1">
      <c r="A976" s="4"/>
      <c r="B976" s="8"/>
      <c r="C976" s="4" t="s">
        <v>5</v>
      </c>
      <c r="D976" s="4" t="s">
        <v>51</v>
      </c>
      <c r="E976" s="5" t="s">
        <v>566</v>
      </c>
      <c r="F976" s="4">
        <v>633</v>
      </c>
      <c r="G976" s="201" t="s">
        <v>568</v>
      </c>
      <c r="H976" s="18">
        <v>2680.18</v>
      </c>
      <c r="I976" s="18">
        <v>2680.18</v>
      </c>
    </row>
    <row r="977" spans="1:11" ht="48">
      <c r="A977" s="4"/>
      <c r="B977" s="8"/>
      <c r="C977" s="4" t="s">
        <v>5</v>
      </c>
      <c r="D977" s="4" t="s">
        <v>51</v>
      </c>
      <c r="E977" s="5" t="s">
        <v>569</v>
      </c>
      <c r="F977" s="4"/>
      <c r="G977" s="201" t="s">
        <v>570</v>
      </c>
      <c r="H977" s="18">
        <f t="shared" ref="H977:I978" si="148">H978</f>
        <v>353.7</v>
      </c>
      <c r="I977" s="18">
        <f t="shared" si="148"/>
        <v>333.40899999999999</v>
      </c>
    </row>
    <row r="978" spans="1:11" ht="23.45" customHeight="1">
      <c r="A978" s="4"/>
      <c r="B978" s="8"/>
      <c r="C978" s="4" t="s">
        <v>5</v>
      </c>
      <c r="D978" s="4" t="s">
        <v>51</v>
      </c>
      <c r="E978" s="5" t="s">
        <v>569</v>
      </c>
      <c r="F978" s="20" t="s">
        <v>45</v>
      </c>
      <c r="G978" s="21" t="s">
        <v>46</v>
      </c>
      <c r="H978" s="18">
        <f t="shared" si="148"/>
        <v>353.7</v>
      </c>
      <c r="I978" s="18">
        <f t="shared" si="148"/>
        <v>333.40899999999999</v>
      </c>
    </row>
    <row r="979" spans="1:11">
      <c r="A979" s="4"/>
      <c r="B979" s="8"/>
      <c r="C979" s="4" t="s">
        <v>5</v>
      </c>
      <c r="D979" s="4" t="s">
        <v>51</v>
      </c>
      <c r="E979" s="5" t="s">
        <v>569</v>
      </c>
      <c r="F979" s="4" t="s">
        <v>47</v>
      </c>
      <c r="G979" s="201" t="s">
        <v>48</v>
      </c>
      <c r="H979" s="18">
        <v>353.7</v>
      </c>
      <c r="I979" s="18">
        <v>333.40899999999999</v>
      </c>
    </row>
    <row r="980" spans="1:11" ht="36">
      <c r="A980" s="4"/>
      <c r="B980" s="8"/>
      <c r="C980" s="4" t="s">
        <v>5</v>
      </c>
      <c r="D980" s="4" t="s">
        <v>51</v>
      </c>
      <c r="E980" s="5" t="s">
        <v>571</v>
      </c>
      <c r="F980" s="4"/>
      <c r="G980" s="201" t="s">
        <v>572</v>
      </c>
      <c r="H980" s="18">
        <f t="shared" ref="H980:I981" si="149">H981</f>
        <v>856.1</v>
      </c>
      <c r="I980" s="18">
        <f t="shared" si="149"/>
        <v>856.1</v>
      </c>
    </row>
    <row r="981" spans="1:11" ht="36">
      <c r="A981" s="4"/>
      <c r="B981" s="8"/>
      <c r="C981" s="4" t="s">
        <v>5</v>
      </c>
      <c r="D981" s="4" t="s">
        <v>51</v>
      </c>
      <c r="E981" s="5" t="s">
        <v>571</v>
      </c>
      <c r="F981" s="20" t="s">
        <v>100</v>
      </c>
      <c r="G981" s="21" t="s">
        <v>101</v>
      </c>
      <c r="H981" s="18">
        <f t="shared" si="149"/>
        <v>856.1</v>
      </c>
      <c r="I981" s="18">
        <f t="shared" si="149"/>
        <v>856.1</v>
      </c>
    </row>
    <row r="982" spans="1:11" ht="22.9" customHeight="1">
      <c r="A982" s="4"/>
      <c r="B982" s="8"/>
      <c r="C982" s="4" t="s">
        <v>5</v>
      </c>
      <c r="D982" s="4" t="s">
        <v>51</v>
      </c>
      <c r="E982" s="5" t="s">
        <v>571</v>
      </c>
      <c r="F982" s="4">
        <v>633</v>
      </c>
      <c r="G982" s="201" t="s">
        <v>568</v>
      </c>
      <c r="H982" s="18">
        <v>856.1</v>
      </c>
      <c r="I982" s="18">
        <v>856.1</v>
      </c>
    </row>
    <row r="983" spans="1:11" ht="24">
      <c r="A983" s="8">
        <v>2</v>
      </c>
      <c r="B983" s="8">
        <v>742</v>
      </c>
      <c r="C983" s="8"/>
      <c r="D983" s="8"/>
      <c r="E983" s="36"/>
      <c r="F983" s="8"/>
      <c r="G983" s="13" t="s">
        <v>573</v>
      </c>
      <c r="H983" s="10">
        <f>H984</f>
        <v>7700.74</v>
      </c>
      <c r="I983" s="10">
        <f>I984</f>
        <v>7626.704999999999</v>
      </c>
      <c r="J983" s="2">
        <v>8059.9669999999996</v>
      </c>
      <c r="K983" s="180">
        <f>H983-J983</f>
        <v>-359.22699999999986</v>
      </c>
    </row>
    <row r="984" spans="1:11">
      <c r="A984" s="8"/>
      <c r="B984" s="8"/>
      <c r="C984" s="8" t="s">
        <v>16</v>
      </c>
      <c r="D984" s="8" t="s">
        <v>17</v>
      </c>
      <c r="E984" s="4"/>
      <c r="F984" s="4"/>
      <c r="G984" s="9" t="s">
        <v>18</v>
      </c>
      <c r="H984" s="10">
        <f>H985</f>
        <v>7700.74</v>
      </c>
      <c r="I984" s="10">
        <f>I985</f>
        <v>7626.704999999999</v>
      </c>
    </row>
    <row r="985" spans="1:11" ht="58.15" customHeight="1">
      <c r="A985" s="4"/>
      <c r="B985" s="4"/>
      <c r="C985" s="24" t="s">
        <v>16</v>
      </c>
      <c r="D985" s="24" t="s">
        <v>41</v>
      </c>
      <c r="E985" s="11"/>
      <c r="F985" s="24"/>
      <c r="G985" s="13" t="s">
        <v>42</v>
      </c>
      <c r="H985" s="14">
        <f t="shared" ref="H985:I985" si="150">H986</f>
        <v>7700.74</v>
      </c>
      <c r="I985" s="14">
        <f t="shared" si="150"/>
        <v>7626.704999999999</v>
      </c>
    </row>
    <row r="986" spans="1:11" ht="24">
      <c r="A986" s="4"/>
      <c r="B986" s="4"/>
      <c r="C986" s="4" t="s">
        <v>16</v>
      </c>
      <c r="D986" s="4" t="s">
        <v>41</v>
      </c>
      <c r="E986" s="5" t="s">
        <v>35</v>
      </c>
      <c r="F986" s="4"/>
      <c r="G986" s="201" t="s">
        <v>36</v>
      </c>
      <c r="H986" s="18">
        <f>H987</f>
        <v>7700.74</v>
      </c>
      <c r="I986" s="18">
        <f>I987</f>
        <v>7626.704999999999</v>
      </c>
    </row>
    <row r="987" spans="1:11" ht="36">
      <c r="A987" s="4"/>
      <c r="B987" s="4"/>
      <c r="C987" s="4" t="s">
        <v>16</v>
      </c>
      <c r="D987" s="4" t="s">
        <v>41</v>
      </c>
      <c r="E987" s="5" t="s">
        <v>37</v>
      </c>
      <c r="F987" s="4"/>
      <c r="G987" s="201" t="s">
        <v>38</v>
      </c>
      <c r="H987" s="18">
        <f>H988+H997+H1002</f>
        <v>7700.74</v>
      </c>
      <c r="I987" s="18">
        <f>I988+I997+I1002</f>
        <v>7626.704999999999</v>
      </c>
    </row>
    <row r="988" spans="1:11" ht="34.9" customHeight="1">
      <c r="A988" s="4"/>
      <c r="B988" s="4"/>
      <c r="C988" s="4" t="s">
        <v>16</v>
      </c>
      <c r="D988" s="4" t="s">
        <v>41</v>
      </c>
      <c r="E988" s="5" t="s">
        <v>574</v>
      </c>
      <c r="F988" s="4"/>
      <c r="G988" s="201" t="s">
        <v>575</v>
      </c>
      <c r="H988" s="18">
        <f>H989+H993+H995</f>
        <v>2026.6519999999998</v>
      </c>
      <c r="I988" s="18">
        <f>I989+I993+I995</f>
        <v>2018.9669999999999</v>
      </c>
    </row>
    <row r="989" spans="1:11" ht="57.6" customHeight="1">
      <c r="A989" s="4"/>
      <c r="B989" s="4"/>
      <c r="C989" s="4" t="s">
        <v>16</v>
      </c>
      <c r="D989" s="4" t="s">
        <v>41</v>
      </c>
      <c r="E989" s="5" t="s">
        <v>574</v>
      </c>
      <c r="F989" s="20" t="s">
        <v>29</v>
      </c>
      <c r="G989" s="21" t="s">
        <v>30</v>
      </c>
      <c r="H989" s="18">
        <f>H990+H991+H992</f>
        <v>2021.1089999999999</v>
      </c>
      <c r="I989" s="18">
        <f>I990+I991+I992</f>
        <v>2013.424</v>
      </c>
    </row>
    <row r="990" spans="1:11" ht="24">
      <c r="A990" s="4"/>
      <c r="B990" s="4"/>
      <c r="C990" s="4" t="s">
        <v>16</v>
      </c>
      <c r="D990" s="4" t="s">
        <v>41</v>
      </c>
      <c r="E990" s="5" t="s">
        <v>574</v>
      </c>
      <c r="F990" s="22" t="s">
        <v>31</v>
      </c>
      <c r="G990" s="23" t="s">
        <v>32</v>
      </c>
      <c r="H990" s="18">
        <v>1242.3119999999999</v>
      </c>
      <c r="I990" s="18">
        <v>1241.825</v>
      </c>
    </row>
    <row r="991" spans="1:11" ht="35.450000000000003" customHeight="1">
      <c r="A991" s="4"/>
      <c r="B991" s="4"/>
      <c r="C991" s="4" t="s">
        <v>16</v>
      </c>
      <c r="D991" s="4" t="s">
        <v>41</v>
      </c>
      <c r="E991" s="5" t="s">
        <v>574</v>
      </c>
      <c r="F991" s="22" t="s">
        <v>33</v>
      </c>
      <c r="G991" s="23" t="s">
        <v>34</v>
      </c>
      <c r="H991" s="18">
        <v>310</v>
      </c>
      <c r="I991" s="18">
        <v>308.11399999999998</v>
      </c>
    </row>
    <row r="992" spans="1:11" ht="46.9" customHeight="1">
      <c r="A992" s="4"/>
      <c r="B992" s="4"/>
      <c r="C992" s="4" t="s">
        <v>16</v>
      </c>
      <c r="D992" s="4" t="s">
        <v>41</v>
      </c>
      <c r="E992" s="5" t="s">
        <v>574</v>
      </c>
      <c r="F992" s="22">
        <v>129</v>
      </c>
      <c r="G992" s="23" t="s">
        <v>885</v>
      </c>
      <c r="H992" s="18">
        <v>468.79700000000003</v>
      </c>
      <c r="I992" s="18">
        <v>463.48500000000001</v>
      </c>
    </row>
    <row r="993" spans="1:11" ht="22.9" customHeight="1">
      <c r="A993" s="4"/>
      <c r="B993" s="4"/>
      <c r="C993" s="4" t="s">
        <v>16</v>
      </c>
      <c r="D993" s="4" t="s">
        <v>41</v>
      </c>
      <c r="E993" s="5" t="s">
        <v>574</v>
      </c>
      <c r="F993" s="20" t="s">
        <v>45</v>
      </c>
      <c r="G993" s="21" t="s">
        <v>46</v>
      </c>
      <c r="H993" s="18">
        <f>H994</f>
        <v>3.8879999999999999</v>
      </c>
      <c r="I993" s="18">
        <f>I994</f>
        <v>3.8879999999999999</v>
      </c>
    </row>
    <row r="994" spans="1:11">
      <c r="A994" s="4"/>
      <c r="B994" s="4"/>
      <c r="C994" s="4" t="s">
        <v>16</v>
      </c>
      <c r="D994" s="4" t="s">
        <v>41</v>
      </c>
      <c r="E994" s="5" t="s">
        <v>574</v>
      </c>
      <c r="F994" s="4" t="s">
        <v>47</v>
      </c>
      <c r="G994" s="201" t="s">
        <v>48</v>
      </c>
      <c r="H994" s="18">
        <v>3.8879999999999999</v>
      </c>
      <c r="I994" s="18">
        <v>3.8879999999999999</v>
      </c>
    </row>
    <row r="995" spans="1:11">
      <c r="A995" s="4"/>
      <c r="B995" s="4"/>
      <c r="C995" s="4" t="s">
        <v>16</v>
      </c>
      <c r="D995" s="4" t="s">
        <v>41</v>
      </c>
      <c r="E995" s="5" t="s">
        <v>574</v>
      </c>
      <c r="F995" s="20" t="s">
        <v>88</v>
      </c>
      <c r="G995" s="21" t="s">
        <v>74</v>
      </c>
      <c r="H995" s="18">
        <f>H996</f>
        <v>1.655</v>
      </c>
      <c r="I995" s="18">
        <f>I996</f>
        <v>1.655</v>
      </c>
    </row>
    <row r="996" spans="1:11">
      <c r="A996" s="4"/>
      <c r="B996" s="4"/>
      <c r="C996" s="4" t="s">
        <v>16</v>
      </c>
      <c r="D996" s="4" t="s">
        <v>41</v>
      </c>
      <c r="E996" s="5" t="s">
        <v>574</v>
      </c>
      <c r="F996" s="4">
        <v>853</v>
      </c>
      <c r="G996" s="201" t="s">
        <v>94</v>
      </c>
      <c r="H996" s="18">
        <v>1.655</v>
      </c>
      <c r="I996" s="18">
        <v>1.655</v>
      </c>
    </row>
    <row r="997" spans="1:11" ht="48">
      <c r="A997" s="4"/>
      <c r="B997" s="4"/>
      <c r="C997" s="4" t="s">
        <v>16</v>
      </c>
      <c r="D997" s="4" t="s">
        <v>41</v>
      </c>
      <c r="E997" s="5" t="s">
        <v>576</v>
      </c>
      <c r="F997" s="22"/>
      <c r="G997" s="39" t="s">
        <v>577</v>
      </c>
      <c r="H997" s="18">
        <f>H998</f>
        <v>4445.7049999999999</v>
      </c>
      <c r="I997" s="18">
        <f>I998</f>
        <v>4387.6679999999997</v>
      </c>
    </row>
    <row r="998" spans="1:11" ht="58.15" customHeight="1">
      <c r="A998" s="4"/>
      <c r="B998" s="4"/>
      <c r="C998" s="4" t="s">
        <v>16</v>
      </c>
      <c r="D998" s="4" t="s">
        <v>41</v>
      </c>
      <c r="E998" s="5" t="s">
        <v>576</v>
      </c>
      <c r="F998" s="20" t="s">
        <v>29</v>
      </c>
      <c r="G998" s="21" t="s">
        <v>30</v>
      </c>
      <c r="H998" s="18">
        <f>H999+H1000+H1001</f>
        <v>4445.7049999999999</v>
      </c>
      <c r="I998" s="18">
        <f>I999+I1000+I1001</f>
        <v>4387.6679999999997</v>
      </c>
    </row>
    <row r="999" spans="1:11" ht="24">
      <c r="A999" s="4"/>
      <c r="B999" s="4"/>
      <c r="C999" s="4" t="s">
        <v>16</v>
      </c>
      <c r="D999" s="4" t="s">
        <v>41</v>
      </c>
      <c r="E999" s="5" t="s">
        <v>576</v>
      </c>
      <c r="F999" s="22" t="s">
        <v>31</v>
      </c>
      <c r="G999" s="23" t="s">
        <v>32</v>
      </c>
      <c r="H999" s="18">
        <v>2583.9360000000001</v>
      </c>
      <c r="I999" s="18">
        <v>2576.8809999999999</v>
      </c>
    </row>
    <row r="1000" spans="1:11" ht="35.450000000000003" customHeight="1">
      <c r="A1000" s="4"/>
      <c r="B1000" s="4"/>
      <c r="C1000" s="4" t="s">
        <v>16</v>
      </c>
      <c r="D1000" s="4" t="s">
        <v>41</v>
      </c>
      <c r="E1000" s="5" t="s">
        <v>576</v>
      </c>
      <c r="F1000" s="22" t="s">
        <v>33</v>
      </c>
      <c r="G1000" s="23" t="s">
        <v>34</v>
      </c>
      <c r="H1000" s="18">
        <v>876.2</v>
      </c>
      <c r="I1000" s="18">
        <v>838.00900000000001</v>
      </c>
    </row>
    <row r="1001" spans="1:11" ht="47.45" customHeight="1">
      <c r="A1001" s="4"/>
      <c r="B1001" s="4"/>
      <c r="C1001" s="4" t="s">
        <v>16</v>
      </c>
      <c r="D1001" s="4" t="s">
        <v>41</v>
      </c>
      <c r="E1001" s="5" t="s">
        <v>576</v>
      </c>
      <c r="F1001" s="22">
        <v>129</v>
      </c>
      <c r="G1001" s="23" t="s">
        <v>885</v>
      </c>
      <c r="H1001" s="18">
        <v>985.56899999999996</v>
      </c>
      <c r="I1001" s="18">
        <v>972.77800000000002</v>
      </c>
    </row>
    <row r="1002" spans="1:11" ht="48">
      <c r="A1002" s="4"/>
      <c r="B1002" s="4"/>
      <c r="C1002" s="4" t="s">
        <v>16</v>
      </c>
      <c r="D1002" s="4" t="s">
        <v>41</v>
      </c>
      <c r="E1002" s="5" t="s">
        <v>578</v>
      </c>
      <c r="F1002" s="22"/>
      <c r="G1002" s="23" t="s">
        <v>579</v>
      </c>
      <c r="H1002" s="18">
        <f>H1003</f>
        <v>1228.383</v>
      </c>
      <c r="I1002" s="18">
        <f>I1003</f>
        <v>1220.07</v>
      </c>
    </row>
    <row r="1003" spans="1:11" ht="58.15" customHeight="1">
      <c r="A1003" s="4"/>
      <c r="B1003" s="4"/>
      <c r="C1003" s="4" t="s">
        <v>16</v>
      </c>
      <c r="D1003" s="4" t="s">
        <v>41</v>
      </c>
      <c r="E1003" s="5" t="s">
        <v>578</v>
      </c>
      <c r="F1003" s="20" t="s">
        <v>29</v>
      </c>
      <c r="G1003" s="21" t="s">
        <v>30</v>
      </c>
      <c r="H1003" s="18">
        <f>H1004+H1005</f>
        <v>1228.383</v>
      </c>
      <c r="I1003" s="18">
        <f>I1004+I1005</f>
        <v>1220.07</v>
      </c>
    </row>
    <row r="1004" spans="1:11" ht="24">
      <c r="A1004" s="4"/>
      <c r="B1004" s="4"/>
      <c r="C1004" s="4" t="s">
        <v>16</v>
      </c>
      <c r="D1004" s="4" t="s">
        <v>41</v>
      </c>
      <c r="E1004" s="5" t="s">
        <v>578</v>
      </c>
      <c r="F1004" s="22" t="s">
        <v>31</v>
      </c>
      <c r="G1004" s="23" t="s">
        <v>32</v>
      </c>
      <c r="H1004" s="18">
        <v>943.45799999999997</v>
      </c>
      <c r="I1004" s="18">
        <v>941.45699999999999</v>
      </c>
    </row>
    <row r="1005" spans="1:11" ht="47.45" customHeight="1">
      <c r="A1005" s="4"/>
      <c r="B1005" s="4"/>
      <c r="C1005" s="4" t="s">
        <v>16</v>
      </c>
      <c r="D1005" s="4" t="s">
        <v>41</v>
      </c>
      <c r="E1005" s="5" t="s">
        <v>578</v>
      </c>
      <c r="F1005" s="22">
        <v>129</v>
      </c>
      <c r="G1005" s="23" t="s">
        <v>885</v>
      </c>
      <c r="H1005" s="18">
        <v>284.92500000000001</v>
      </c>
      <c r="I1005" s="18">
        <v>278.613</v>
      </c>
    </row>
    <row r="1006" spans="1:11" ht="37.9" customHeight="1">
      <c r="A1006" s="8">
        <v>3</v>
      </c>
      <c r="B1006" s="8">
        <v>619</v>
      </c>
      <c r="C1006" s="4"/>
      <c r="D1006" s="4"/>
      <c r="E1006" s="5"/>
      <c r="F1006" s="4"/>
      <c r="G1006" s="9" t="s">
        <v>580</v>
      </c>
      <c r="H1006" s="10">
        <f>H1007+H1045</f>
        <v>22702.352999999999</v>
      </c>
      <c r="I1006" s="10">
        <f>I1007+I1045</f>
        <v>22491.991999999998</v>
      </c>
      <c r="J1006" s="2">
        <v>24097.531999999999</v>
      </c>
      <c r="K1006" s="180">
        <f>H1006-J1006</f>
        <v>-1395.1790000000001</v>
      </c>
    </row>
    <row r="1007" spans="1:11">
      <c r="A1007" s="4"/>
      <c r="B1007" s="8"/>
      <c r="C1007" s="8" t="s">
        <v>16</v>
      </c>
      <c r="D1007" s="8" t="s">
        <v>17</v>
      </c>
      <c r="E1007" s="36"/>
      <c r="F1007" s="8"/>
      <c r="G1007" s="9" t="s">
        <v>18</v>
      </c>
      <c r="H1007" s="10">
        <f t="shared" ref="H1007:I1007" si="151">H1008</f>
        <v>21069.517</v>
      </c>
      <c r="I1007" s="10">
        <f t="shared" si="151"/>
        <v>20871.069</v>
      </c>
    </row>
    <row r="1008" spans="1:11" ht="16.899999999999999" customHeight="1">
      <c r="A1008" s="4"/>
      <c r="B1008" s="8"/>
      <c r="C1008" s="13" t="s">
        <v>16</v>
      </c>
      <c r="D1008" s="13" t="s">
        <v>77</v>
      </c>
      <c r="E1008" s="62"/>
      <c r="F1008" s="13"/>
      <c r="G1008" s="13" t="s">
        <v>78</v>
      </c>
      <c r="H1008" s="63">
        <f>H1009+H1039</f>
        <v>21069.517</v>
      </c>
      <c r="I1008" s="63">
        <f>I1009+I1039</f>
        <v>20871.069</v>
      </c>
    </row>
    <row r="1009" spans="1:9" ht="48">
      <c r="A1009" s="4"/>
      <c r="B1009" s="4"/>
      <c r="C1009" s="15" t="s">
        <v>16</v>
      </c>
      <c r="D1009" s="15" t="s">
        <v>77</v>
      </c>
      <c r="E1009" s="12" t="s">
        <v>104</v>
      </c>
      <c r="F1009" s="15"/>
      <c r="G1009" s="16" t="s">
        <v>105</v>
      </c>
      <c r="H1009" s="17">
        <f>H1010+H1026</f>
        <v>20860.004000000001</v>
      </c>
      <c r="I1009" s="17">
        <f>I1010+I1026</f>
        <v>20661.556</v>
      </c>
    </row>
    <row r="1010" spans="1:9" ht="35.450000000000003" customHeight="1">
      <c r="A1010" s="4"/>
      <c r="B1010" s="4"/>
      <c r="C1010" s="4" t="s">
        <v>16</v>
      </c>
      <c r="D1010" s="4" t="s">
        <v>77</v>
      </c>
      <c r="E1010" s="5" t="s">
        <v>106</v>
      </c>
      <c r="F1010" s="4"/>
      <c r="G1010" s="201" t="s">
        <v>107</v>
      </c>
      <c r="H1010" s="18">
        <f>H1011+H1022</f>
        <v>1188.105</v>
      </c>
      <c r="I1010" s="18">
        <f>I1011+I1022</f>
        <v>1061.6279999999999</v>
      </c>
    </row>
    <row r="1011" spans="1:9" ht="25.15" customHeight="1">
      <c r="A1011" s="4"/>
      <c r="B1011" s="4"/>
      <c r="C1011" s="4" t="s">
        <v>16</v>
      </c>
      <c r="D1011" s="4" t="s">
        <v>77</v>
      </c>
      <c r="E1011" s="5" t="s">
        <v>108</v>
      </c>
      <c r="F1011" s="4"/>
      <c r="G1011" s="201" t="s">
        <v>109</v>
      </c>
      <c r="H1011" s="18">
        <f>H1012+H1018+H1015</f>
        <v>574.6049999999999</v>
      </c>
      <c r="I1011" s="18">
        <f>I1012+I1018+I1015</f>
        <v>494.20499999999998</v>
      </c>
    </row>
    <row r="1012" spans="1:9" ht="36">
      <c r="A1012" s="4"/>
      <c r="B1012" s="4"/>
      <c r="C1012" s="4" t="s">
        <v>16</v>
      </c>
      <c r="D1012" s="4" t="s">
        <v>77</v>
      </c>
      <c r="E1012" s="5" t="s">
        <v>110</v>
      </c>
      <c r="F1012" s="4"/>
      <c r="G1012" s="201" t="s">
        <v>111</v>
      </c>
      <c r="H1012" s="18">
        <f t="shared" ref="H1012:I1013" si="152">H1013</f>
        <v>85.5</v>
      </c>
      <c r="I1012" s="18">
        <f t="shared" si="152"/>
        <v>85.5</v>
      </c>
    </row>
    <row r="1013" spans="1:9" ht="23.45" customHeight="1">
      <c r="A1013" s="4"/>
      <c r="B1013" s="4"/>
      <c r="C1013" s="4" t="s">
        <v>16</v>
      </c>
      <c r="D1013" s="4" t="s">
        <v>77</v>
      </c>
      <c r="E1013" s="5" t="s">
        <v>110</v>
      </c>
      <c r="F1013" s="20" t="s">
        <v>45</v>
      </c>
      <c r="G1013" s="21" t="s">
        <v>46</v>
      </c>
      <c r="H1013" s="18">
        <f t="shared" si="152"/>
        <v>85.5</v>
      </c>
      <c r="I1013" s="18">
        <f t="shared" si="152"/>
        <v>85.5</v>
      </c>
    </row>
    <row r="1014" spans="1:9">
      <c r="A1014" s="4"/>
      <c r="B1014" s="4"/>
      <c r="C1014" s="4" t="s">
        <v>16</v>
      </c>
      <c r="D1014" s="4" t="s">
        <v>77</v>
      </c>
      <c r="E1014" s="5" t="s">
        <v>110</v>
      </c>
      <c r="F1014" s="4" t="s">
        <v>47</v>
      </c>
      <c r="G1014" s="201" t="s">
        <v>48</v>
      </c>
      <c r="H1014" s="18">
        <v>85.5</v>
      </c>
      <c r="I1014" s="18">
        <v>85.5</v>
      </c>
    </row>
    <row r="1015" spans="1:9" ht="48">
      <c r="A1015" s="4"/>
      <c r="B1015" s="4"/>
      <c r="C1015" s="4" t="s">
        <v>16</v>
      </c>
      <c r="D1015" s="4" t="s">
        <v>77</v>
      </c>
      <c r="E1015" s="5" t="s">
        <v>581</v>
      </c>
      <c r="F1015" s="4"/>
      <c r="G1015" s="201" t="s">
        <v>582</v>
      </c>
      <c r="H1015" s="18">
        <f>H1016</f>
        <v>104.8</v>
      </c>
      <c r="I1015" s="18">
        <f>I1016</f>
        <v>104.717</v>
      </c>
    </row>
    <row r="1016" spans="1:9" ht="23.45" customHeight="1">
      <c r="A1016" s="4"/>
      <c r="B1016" s="4"/>
      <c r="C1016" s="4" t="s">
        <v>16</v>
      </c>
      <c r="D1016" s="4" t="s">
        <v>77</v>
      </c>
      <c r="E1016" s="5" t="s">
        <v>581</v>
      </c>
      <c r="F1016" s="20" t="s">
        <v>45</v>
      </c>
      <c r="G1016" s="21" t="s">
        <v>46</v>
      </c>
      <c r="H1016" s="18">
        <f>H1017</f>
        <v>104.8</v>
      </c>
      <c r="I1016" s="18">
        <f>I1017</f>
        <v>104.717</v>
      </c>
    </row>
    <row r="1017" spans="1:9">
      <c r="A1017" s="4"/>
      <c r="B1017" s="4"/>
      <c r="C1017" s="4" t="s">
        <v>16</v>
      </c>
      <c r="D1017" s="4" t="s">
        <v>77</v>
      </c>
      <c r="E1017" s="5" t="s">
        <v>581</v>
      </c>
      <c r="F1017" s="4" t="s">
        <v>47</v>
      </c>
      <c r="G1017" s="201" t="s">
        <v>48</v>
      </c>
      <c r="H1017" s="18">
        <v>104.8</v>
      </c>
      <c r="I1017" s="18">
        <v>104.717</v>
      </c>
    </row>
    <row r="1018" spans="1:9">
      <c r="A1018" s="4"/>
      <c r="B1018" s="4"/>
      <c r="C1018" s="4" t="s">
        <v>16</v>
      </c>
      <c r="D1018" s="4" t="s">
        <v>77</v>
      </c>
      <c r="E1018" s="5" t="s">
        <v>112</v>
      </c>
      <c r="F1018" s="4"/>
      <c r="G1018" s="201" t="s">
        <v>113</v>
      </c>
      <c r="H1018" s="18">
        <f>H1019</f>
        <v>384.30499999999995</v>
      </c>
      <c r="I1018" s="18">
        <f>I1019</f>
        <v>303.988</v>
      </c>
    </row>
    <row r="1019" spans="1:9" ht="24" customHeight="1">
      <c r="A1019" s="4"/>
      <c r="B1019" s="4"/>
      <c r="C1019" s="4" t="s">
        <v>16</v>
      </c>
      <c r="D1019" s="4" t="s">
        <v>77</v>
      </c>
      <c r="E1019" s="5" t="s">
        <v>112</v>
      </c>
      <c r="F1019" s="20" t="s">
        <v>45</v>
      </c>
      <c r="G1019" s="21" t="s">
        <v>46</v>
      </c>
      <c r="H1019" s="18">
        <f>H1021+H1020</f>
        <v>384.30499999999995</v>
      </c>
      <c r="I1019" s="18">
        <f>I1021+I1020</f>
        <v>303.988</v>
      </c>
    </row>
    <row r="1020" spans="1:9">
      <c r="A1020" s="4"/>
      <c r="B1020" s="4"/>
      <c r="C1020" s="4" t="s">
        <v>16</v>
      </c>
      <c r="D1020" s="4" t="s">
        <v>77</v>
      </c>
      <c r="E1020" s="5" t="s">
        <v>112</v>
      </c>
      <c r="F1020" s="4" t="s">
        <v>47</v>
      </c>
      <c r="G1020" s="201" t="s">
        <v>48</v>
      </c>
      <c r="H1020" s="18">
        <v>155.62899999999999</v>
      </c>
      <c r="I1020" s="18">
        <v>132.25800000000001</v>
      </c>
    </row>
    <row r="1021" spans="1:9">
      <c r="A1021" s="4"/>
      <c r="B1021" s="4"/>
      <c r="C1021" s="4" t="s">
        <v>16</v>
      </c>
      <c r="D1021" s="4" t="s">
        <v>77</v>
      </c>
      <c r="E1021" s="5" t="s">
        <v>112</v>
      </c>
      <c r="F1021" s="4">
        <v>247</v>
      </c>
      <c r="G1021" s="201" t="s">
        <v>87</v>
      </c>
      <c r="H1021" s="18">
        <v>228.67599999999999</v>
      </c>
      <c r="I1021" s="18">
        <v>171.73</v>
      </c>
    </row>
    <row r="1022" spans="1:9" ht="25.15" customHeight="1">
      <c r="A1022" s="4"/>
      <c r="B1022" s="4"/>
      <c r="C1022" s="4" t="s">
        <v>16</v>
      </c>
      <c r="D1022" s="4" t="s">
        <v>77</v>
      </c>
      <c r="E1022" s="5" t="s">
        <v>583</v>
      </c>
      <c r="F1022" s="4"/>
      <c r="G1022" s="201" t="s">
        <v>584</v>
      </c>
      <c r="H1022" s="18">
        <f t="shared" ref="H1022:I1024" si="153">H1023</f>
        <v>613.5</v>
      </c>
      <c r="I1022" s="18">
        <f t="shared" si="153"/>
        <v>567.423</v>
      </c>
    </row>
    <row r="1023" spans="1:9" ht="24">
      <c r="A1023" s="4"/>
      <c r="B1023" s="4"/>
      <c r="C1023" s="4" t="s">
        <v>16</v>
      </c>
      <c r="D1023" s="4" t="s">
        <v>77</v>
      </c>
      <c r="E1023" s="5" t="s">
        <v>585</v>
      </c>
      <c r="F1023" s="4"/>
      <c r="G1023" s="201" t="s">
        <v>586</v>
      </c>
      <c r="H1023" s="18">
        <f t="shared" si="153"/>
        <v>613.5</v>
      </c>
      <c r="I1023" s="18">
        <f t="shared" si="153"/>
        <v>567.423</v>
      </c>
    </row>
    <row r="1024" spans="1:9" ht="24" customHeight="1">
      <c r="A1024" s="4"/>
      <c r="B1024" s="4"/>
      <c r="C1024" s="4" t="s">
        <v>16</v>
      </c>
      <c r="D1024" s="4" t="s">
        <v>77</v>
      </c>
      <c r="E1024" s="5" t="s">
        <v>585</v>
      </c>
      <c r="F1024" s="20" t="s">
        <v>45</v>
      </c>
      <c r="G1024" s="21" t="s">
        <v>46</v>
      </c>
      <c r="H1024" s="18">
        <f t="shared" si="153"/>
        <v>613.5</v>
      </c>
      <c r="I1024" s="18">
        <f t="shared" si="153"/>
        <v>567.423</v>
      </c>
    </row>
    <row r="1025" spans="1:11">
      <c r="A1025" s="4"/>
      <c r="B1025" s="4"/>
      <c r="C1025" s="4" t="s">
        <v>16</v>
      </c>
      <c r="D1025" s="4" t="s">
        <v>77</v>
      </c>
      <c r="E1025" s="5" t="s">
        <v>585</v>
      </c>
      <c r="F1025" s="4" t="s">
        <v>47</v>
      </c>
      <c r="G1025" s="201" t="s">
        <v>48</v>
      </c>
      <c r="H1025" s="18">
        <v>613.5</v>
      </c>
      <c r="I1025" s="18">
        <v>567.423</v>
      </c>
    </row>
    <row r="1026" spans="1:11">
      <c r="A1026" s="4"/>
      <c r="B1026" s="4"/>
      <c r="C1026" s="4" t="s">
        <v>16</v>
      </c>
      <c r="D1026" s="4" t="s">
        <v>77</v>
      </c>
      <c r="E1026" s="5" t="s">
        <v>587</v>
      </c>
      <c r="F1026" s="4"/>
      <c r="G1026" s="201" t="s">
        <v>24</v>
      </c>
      <c r="H1026" s="18">
        <f>H1027</f>
        <v>19671.899000000001</v>
      </c>
      <c r="I1026" s="18">
        <f>I1027</f>
        <v>19599.928</v>
      </c>
      <c r="J1026" s="2">
        <v>18210.891</v>
      </c>
      <c r="K1026" s="180">
        <f>J1026-H1026</f>
        <v>-1461.0080000000016</v>
      </c>
    </row>
    <row r="1027" spans="1:11" ht="35.450000000000003" customHeight="1">
      <c r="A1027" s="4"/>
      <c r="B1027" s="4"/>
      <c r="C1027" s="4" t="s">
        <v>16</v>
      </c>
      <c r="D1027" s="4" t="s">
        <v>77</v>
      </c>
      <c r="E1027" s="5" t="s">
        <v>588</v>
      </c>
      <c r="F1027" s="4"/>
      <c r="G1027" s="201" t="s">
        <v>589</v>
      </c>
      <c r="H1027" s="18">
        <f>H1028+H1035</f>
        <v>19671.899000000001</v>
      </c>
      <c r="I1027" s="18">
        <f>I1028+I1035</f>
        <v>19599.928</v>
      </c>
    </row>
    <row r="1028" spans="1:11" ht="48">
      <c r="A1028" s="4"/>
      <c r="B1028" s="4"/>
      <c r="C1028" s="4" t="s">
        <v>16</v>
      </c>
      <c r="D1028" s="4" t="s">
        <v>77</v>
      </c>
      <c r="E1028" s="5" t="s">
        <v>590</v>
      </c>
      <c r="F1028" s="4"/>
      <c r="G1028" s="201" t="s">
        <v>119</v>
      </c>
      <c r="H1028" s="18">
        <f>H1029+H1033</f>
        <v>10611.277000000002</v>
      </c>
      <c r="I1028" s="18">
        <f>I1029+I1033</f>
        <v>10578.771000000001</v>
      </c>
    </row>
    <row r="1029" spans="1:11" ht="57.6" customHeight="1">
      <c r="A1029" s="4"/>
      <c r="B1029" s="4"/>
      <c r="C1029" s="4" t="s">
        <v>16</v>
      </c>
      <c r="D1029" s="4" t="s">
        <v>77</v>
      </c>
      <c r="E1029" s="5" t="s">
        <v>590</v>
      </c>
      <c r="F1029" s="20" t="s">
        <v>29</v>
      </c>
      <c r="G1029" s="21" t="s">
        <v>30</v>
      </c>
      <c r="H1029" s="18">
        <f>H1030+H1032+H1031</f>
        <v>10255.417000000001</v>
      </c>
      <c r="I1029" s="18">
        <f>I1030+I1032+I1031</f>
        <v>10244.819000000001</v>
      </c>
    </row>
    <row r="1030" spans="1:11" ht="24">
      <c r="A1030" s="4"/>
      <c r="B1030" s="4"/>
      <c r="C1030" s="4" t="s">
        <v>16</v>
      </c>
      <c r="D1030" s="4" t="s">
        <v>77</v>
      </c>
      <c r="E1030" s="5" t="s">
        <v>590</v>
      </c>
      <c r="F1030" s="22" t="s">
        <v>31</v>
      </c>
      <c r="G1030" s="23" t="s">
        <v>32</v>
      </c>
      <c r="H1030" s="18">
        <v>6479.3990000000003</v>
      </c>
      <c r="I1030" s="18">
        <v>6479.2790000000005</v>
      </c>
    </row>
    <row r="1031" spans="1:11" ht="34.15" customHeight="1">
      <c r="A1031" s="4"/>
      <c r="B1031" s="4"/>
      <c r="C1031" s="4" t="s">
        <v>16</v>
      </c>
      <c r="D1031" s="4" t="s">
        <v>77</v>
      </c>
      <c r="E1031" s="5" t="s">
        <v>590</v>
      </c>
      <c r="F1031" s="22" t="s">
        <v>33</v>
      </c>
      <c r="G1031" s="23" t="s">
        <v>34</v>
      </c>
      <c r="H1031" s="18">
        <v>1397.5</v>
      </c>
      <c r="I1031" s="18">
        <v>1397.4190000000001</v>
      </c>
    </row>
    <row r="1032" spans="1:11" ht="48" customHeight="1">
      <c r="A1032" s="4"/>
      <c r="B1032" s="4"/>
      <c r="C1032" s="4" t="s">
        <v>16</v>
      </c>
      <c r="D1032" s="4" t="s">
        <v>77</v>
      </c>
      <c r="E1032" s="5" t="s">
        <v>590</v>
      </c>
      <c r="F1032" s="22">
        <v>129</v>
      </c>
      <c r="G1032" s="23" t="s">
        <v>885</v>
      </c>
      <c r="H1032" s="18">
        <v>2378.518</v>
      </c>
      <c r="I1032" s="18">
        <v>2368.1210000000001</v>
      </c>
    </row>
    <row r="1033" spans="1:11" ht="23.45" customHeight="1">
      <c r="A1033" s="4"/>
      <c r="B1033" s="4"/>
      <c r="C1033" s="4" t="s">
        <v>16</v>
      </c>
      <c r="D1033" s="4" t="s">
        <v>77</v>
      </c>
      <c r="E1033" s="5" t="s">
        <v>590</v>
      </c>
      <c r="F1033" s="20" t="s">
        <v>45</v>
      </c>
      <c r="G1033" s="21" t="s">
        <v>46</v>
      </c>
      <c r="H1033" s="18">
        <f>H1034</f>
        <v>355.86</v>
      </c>
      <c r="I1033" s="18">
        <f>I1034</f>
        <v>333.952</v>
      </c>
    </row>
    <row r="1034" spans="1:11">
      <c r="A1034" s="4"/>
      <c r="B1034" s="4"/>
      <c r="C1034" s="4" t="s">
        <v>16</v>
      </c>
      <c r="D1034" s="4" t="s">
        <v>77</v>
      </c>
      <c r="E1034" s="5" t="s">
        <v>590</v>
      </c>
      <c r="F1034" s="4" t="s">
        <v>47</v>
      </c>
      <c r="G1034" s="201" t="s">
        <v>48</v>
      </c>
      <c r="H1034" s="18">
        <v>355.86</v>
      </c>
      <c r="I1034" s="18">
        <v>333.952</v>
      </c>
    </row>
    <row r="1035" spans="1:11" ht="48">
      <c r="A1035" s="4"/>
      <c r="B1035" s="4"/>
      <c r="C1035" s="4" t="s">
        <v>16</v>
      </c>
      <c r="D1035" s="4" t="s">
        <v>77</v>
      </c>
      <c r="E1035" s="5" t="s">
        <v>591</v>
      </c>
      <c r="F1035" s="22"/>
      <c r="G1035" s="23" t="s">
        <v>56</v>
      </c>
      <c r="H1035" s="18">
        <f>H1036</f>
        <v>9060.6219999999994</v>
      </c>
      <c r="I1035" s="18">
        <f>I1036</f>
        <v>9021.1569999999992</v>
      </c>
    </row>
    <row r="1036" spans="1:11" ht="57" customHeight="1">
      <c r="A1036" s="4"/>
      <c r="B1036" s="4"/>
      <c r="C1036" s="4" t="s">
        <v>16</v>
      </c>
      <c r="D1036" s="4" t="s">
        <v>77</v>
      </c>
      <c r="E1036" s="5" t="s">
        <v>591</v>
      </c>
      <c r="F1036" s="20" t="s">
        <v>29</v>
      </c>
      <c r="G1036" s="21" t="s">
        <v>30</v>
      </c>
      <c r="H1036" s="18">
        <f>H1037+H1038</f>
        <v>9060.6219999999994</v>
      </c>
      <c r="I1036" s="18">
        <f>I1037+I1038</f>
        <v>9021.1569999999992</v>
      </c>
    </row>
    <row r="1037" spans="1:11" ht="24">
      <c r="A1037" s="4"/>
      <c r="B1037" s="4"/>
      <c r="C1037" s="4" t="s">
        <v>16</v>
      </c>
      <c r="D1037" s="4" t="s">
        <v>77</v>
      </c>
      <c r="E1037" s="5" t="s">
        <v>591</v>
      </c>
      <c r="F1037" s="22" t="s">
        <v>31</v>
      </c>
      <c r="G1037" s="23" t="s">
        <v>32</v>
      </c>
      <c r="H1037" s="18">
        <v>6970.5240000000003</v>
      </c>
      <c r="I1037" s="18">
        <v>6933.6790000000001</v>
      </c>
    </row>
    <row r="1038" spans="1:11" ht="46.15" customHeight="1">
      <c r="A1038" s="4"/>
      <c r="B1038" s="4"/>
      <c r="C1038" s="4" t="s">
        <v>16</v>
      </c>
      <c r="D1038" s="4" t="s">
        <v>77</v>
      </c>
      <c r="E1038" s="5" t="s">
        <v>591</v>
      </c>
      <c r="F1038" s="22">
        <v>129</v>
      </c>
      <c r="G1038" s="23" t="s">
        <v>885</v>
      </c>
      <c r="H1038" s="18">
        <v>2090.098</v>
      </c>
      <c r="I1038" s="18">
        <v>2087.4780000000001</v>
      </c>
    </row>
    <row r="1039" spans="1:11" ht="22.9" customHeight="1">
      <c r="A1039" s="4"/>
      <c r="B1039" s="4"/>
      <c r="C1039" s="4" t="s">
        <v>16</v>
      </c>
      <c r="D1039" s="4">
        <v>13</v>
      </c>
      <c r="E1039" s="5" t="s">
        <v>35</v>
      </c>
      <c r="F1039" s="4"/>
      <c r="G1039" s="201" t="s">
        <v>36</v>
      </c>
      <c r="H1039" s="18">
        <f t="shared" ref="H1039:I1041" si="154">H1040</f>
        <v>209.51300000000001</v>
      </c>
      <c r="I1039" s="18">
        <f t="shared" si="154"/>
        <v>209.51300000000001</v>
      </c>
    </row>
    <row r="1040" spans="1:11" ht="24" customHeight="1">
      <c r="A1040" s="4"/>
      <c r="B1040" s="4"/>
      <c r="C1040" s="5" t="s">
        <v>16</v>
      </c>
      <c r="D1040" s="5" t="s">
        <v>77</v>
      </c>
      <c r="E1040" s="5" t="s">
        <v>886</v>
      </c>
      <c r="F1040" s="5"/>
      <c r="G1040" s="201" t="s">
        <v>890</v>
      </c>
      <c r="H1040" s="18">
        <f t="shared" si="154"/>
        <v>209.51300000000001</v>
      </c>
      <c r="I1040" s="18">
        <f t="shared" si="154"/>
        <v>209.51300000000001</v>
      </c>
    </row>
    <row r="1041" spans="1:9" ht="58.15" customHeight="1">
      <c r="A1041" s="4"/>
      <c r="B1041" s="4"/>
      <c r="C1041" s="5" t="s">
        <v>16</v>
      </c>
      <c r="D1041" s="5" t="s">
        <v>77</v>
      </c>
      <c r="E1041" s="5" t="s">
        <v>887</v>
      </c>
      <c r="F1041" s="5"/>
      <c r="G1041" s="201" t="s">
        <v>889</v>
      </c>
      <c r="H1041" s="18">
        <f t="shared" si="154"/>
        <v>209.51300000000001</v>
      </c>
      <c r="I1041" s="18">
        <f t="shared" si="154"/>
        <v>209.51300000000001</v>
      </c>
    </row>
    <row r="1042" spans="1:9" ht="59.45" customHeight="1">
      <c r="A1042" s="4"/>
      <c r="B1042" s="4"/>
      <c r="C1042" s="5" t="s">
        <v>16</v>
      </c>
      <c r="D1042" s="5" t="s">
        <v>77</v>
      </c>
      <c r="E1042" s="5" t="s">
        <v>887</v>
      </c>
      <c r="F1042" s="5" t="s">
        <v>29</v>
      </c>
      <c r="G1042" s="21" t="s">
        <v>30</v>
      </c>
      <c r="H1042" s="18">
        <f>H1043+H1044</f>
        <v>209.51300000000001</v>
      </c>
      <c r="I1042" s="18">
        <f>I1043+I1044</f>
        <v>209.51300000000001</v>
      </c>
    </row>
    <row r="1043" spans="1:9" ht="24" customHeight="1">
      <c r="A1043" s="4"/>
      <c r="B1043" s="4"/>
      <c r="C1043" s="5" t="s">
        <v>16</v>
      </c>
      <c r="D1043" s="5" t="s">
        <v>77</v>
      </c>
      <c r="E1043" s="5" t="s">
        <v>887</v>
      </c>
      <c r="F1043" s="5" t="s">
        <v>31</v>
      </c>
      <c r="G1043" s="23" t="s">
        <v>32</v>
      </c>
      <c r="H1043" s="18">
        <v>160.916</v>
      </c>
      <c r="I1043" s="18">
        <v>160.916</v>
      </c>
    </row>
    <row r="1044" spans="1:9" ht="47.45" customHeight="1">
      <c r="A1044" s="4"/>
      <c r="B1044" s="4"/>
      <c r="C1044" s="5" t="s">
        <v>16</v>
      </c>
      <c r="D1044" s="5" t="s">
        <v>77</v>
      </c>
      <c r="E1044" s="5" t="s">
        <v>887</v>
      </c>
      <c r="F1044" s="5" t="s">
        <v>888</v>
      </c>
      <c r="G1044" s="23" t="s">
        <v>885</v>
      </c>
      <c r="H1044" s="18">
        <v>48.597000000000001</v>
      </c>
      <c r="I1044" s="18">
        <v>48.597000000000001</v>
      </c>
    </row>
    <row r="1045" spans="1:9">
      <c r="A1045" s="4"/>
      <c r="B1045" s="4"/>
      <c r="C1045" s="8" t="s">
        <v>51</v>
      </c>
      <c r="D1045" s="8" t="s">
        <v>17</v>
      </c>
      <c r="E1045" s="36"/>
      <c r="F1045" s="4"/>
      <c r="G1045" s="9" t="s">
        <v>158</v>
      </c>
      <c r="H1045" s="187">
        <f>H1046+H1053</f>
        <v>1632.836</v>
      </c>
      <c r="I1045" s="187">
        <f>I1046+I1053</f>
        <v>1620.923</v>
      </c>
    </row>
    <row r="1046" spans="1:9" ht="16.149999999999999" customHeight="1">
      <c r="A1046" s="4"/>
      <c r="B1046" s="4"/>
      <c r="C1046" s="8" t="s">
        <v>51</v>
      </c>
      <c r="D1046" s="11" t="s">
        <v>59</v>
      </c>
      <c r="E1046" s="11"/>
      <c r="F1046" s="15"/>
      <c r="G1046" s="13" t="s">
        <v>592</v>
      </c>
      <c r="H1046" s="65">
        <f t="shared" ref="H1046:I1051" si="155">H1047</f>
        <v>463.3</v>
      </c>
      <c r="I1046" s="65">
        <f t="shared" si="155"/>
        <v>451.72300000000001</v>
      </c>
    </row>
    <row r="1047" spans="1:9" ht="48">
      <c r="A1047" s="4"/>
      <c r="B1047" s="4"/>
      <c r="C1047" s="15" t="s">
        <v>51</v>
      </c>
      <c r="D1047" s="12" t="s">
        <v>59</v>
      </c>
      <c r="E1047" s="12" t="s">
        <v>104</v>
      </c>
      <c r="F1047" s="15"/>
      <c r="G1047" s="16" t="s">
        <v>105</v>
      </c>
      <c r="H1047" s="66">
        <f t="shared" si="155"/>
        <v>463.3</v>
      </c>
      <c r="I1047" s="66">
        <f t="shared" si="155"/>
        <v>451.72300000000001</v>
      </c>
    </row>
    <row r="1048" spans="1:9" ht="36">
      <c r="A1048" s="4"/>
      <c r="B1048" s="4"/>
      <c r="C1048" s="4" t="s">
        <v>51</v>
      </c>
      <c r="D1048" s="5" t="s">
        <v>59</v>
      </c>
      <c r="E1048" s="5" t="s">
        <v>251</v>
      </c>
      <c r="F1048" s="4"/>
      <c r="G1048" s="201" t="s">
        <v>252</v>
      </c>
      <c r="H1048" s="67">
        <f t="shared" si="155"/>
        <v>463.3</v>
      </c>
      <c r="I1048" s="67">
        <f t="shared" si="155"/>
        <v>451.72300000000001</v>
      </c>
    </row>
    <row r="1049" spans="1:9" ht="48">
      <c r="A1049" s="4"/>
      <c r="B1049" s="4"/>
      <c r="C1049" s="4" t="s">
        <v>51</v>
      </c>
      <c r="D1049" s="5" t="s">
        <v>59</v>
      </c>
      <c r="E1049" s="5" t="s">
        <v>593</v>
      </c>
      <c r="F1049" s="4"/>
      <c r="G1049" s="201" t="s">
        <v>594</v>
      </c>
      <c r="H1049" s="67">
        <f t="shared" si="155"/>
        <v>463.3</v>
      </c>
      <c r="I1049" s="67">
        <f>I1050</f>
        <v>451.72300000000001</v>
      </c>
    </row>
    <row r="1050" spans="1:9" ht="35.450000000000003" customHeight="1">
      <c r="A1050" s="4"/>
      <c r="B1050" s="4"/>
      <c r="C1050" s="4" t="s">
        <v>51</v>
      </c>
      <c r="D1050" s="5" t="s">
        <v>59</v>
      </c>
      <c r="E1050" s="5" t="s">
        <v>595</v>
      </c>
      <c r="F1050" s="4"/>
      <c r="G1050" s="201" t="s">
        <v>596</v>
      </c>
      <c r="H1050" s="67">
        <f t="shared" si="155"/>
        <v>463.3</v>
      </c>
      <c r="I1050" s="67">
        <f t="shared" si="155"/>
        <v>451.72300000000001</v>
      </c>
    </row>
    <row r="1051" spans="1:9" ht="24" customHeight="1">
      <c r="A1051" s="4"/>
      <c r="B1051" s="4"/>
      <c r="C1051" s="4" t="s">
        <v>51</v>
      </c>
      <c r="D1051" s="5" t="s">
        <v>59</v>
      </c>
      <c r="E1051" s="5" t="s">
        <v>595</v>
      </c>
      <c r="F1051" s="20" t="s">
        <v>45</v>
      </c>
      <c r="G1051" s="21" t="s">
        <v>46</v>
      </c>
      <c r="H1051" s="67">
        <f t="shared" si="155"/>
        <v>463.3</v>
      </c>
      <c r="I1051" s="67">
        <f t="shared" si="155"/>
        <v>451.72300000000001</v>
      </c>
    </row>
    <row r="1052" spans="1:9">
      <c r="A1052" s="4"/>
      <c r="B1052" s="4"/>
      <c r="C1052" s="4" t="s">
        <v>51</v>
      </c>
      <c r="D1052" s="5" t="s">
        <v>59</v>
      </c>
      <c r="E1052" s="5" t="s">
        <v>595</v>
      </c>
      <c r="F1052" s="4" t="s">
        <v>47</v>
      </c>
      <c r="G1052" s="201" t="s">
        <v>48</v>
      </c>
      <c r="H1052" s="67">
        <v>463.3</v>
      </c>
      <c r="I1052" s="67">
        <v>451.72300000000001</v>
      </c>
    </row>
    <row r="1053" spans="1:9" ht="24">
      <c r="A1053" s="4"/>
      <c r="B1053" s="4"/>
      <c r="C1053" s="24" t="s">
        <v>51</v>
      </c>
      <c r="D1053" s="24" t="s">
        <v>5</v>
      </c>
      <c r="E1053" s="11"/>
      <c r="F1053" s="24"/>
      <c r="G1053" s="13" t="s">
        <v>222</v>
      </c>
      <c r="H1053" s="14">
        <f>H1054</f>
        <v>1169.5360000000001</v>
      </c>
      <c r="I1053" s="14">
        <f>I1054</f>
        <v>1169.2</v>
      </c>
    </row>
    <row r="1054" spans="1:9" ht="48">
      <c r="A1054" s="4"/>
      <c r="B1054" s="4"/>
      <c r="C1054" s="15" t="s">
        <v>51</v>
      </c>
      <c r="D1054" s="15" t="s">
        <v>5</v>
      </c>
      <c r="E1054" s="12" t="s">
        <v>104</v>
      </c>
      <c r="F1054" s="15"/>
      <c r="G1054" s="16" t="s">
        <v>105</v>
      </c>
      <c r="H1054" s="17">
        <f>H1055</f>
        <v>1169.5360000000001</v>
      </c>
      <c r="I1054" s="17">
        <f t="shared" ref="I1054" si="156">I1055</f>
        <v>1169.2</v>
      </c>
    </row>
    <row r="1055" spans="1:9" ht="36">
      <c r="A1055" s="4"/>
      <c r="B1055" s="4"/>
      <c r="C1055" s="4" t="s">
        <v>51</v>
      </c>
      <c r="D1055" s="4" t="s">
        <v>5</v>
      </c>
      <c r="E1055" s="5" t="s">
        <v>251</v>
      </c>
      <c r="F1055" s="4"/>
      <c r="G1055" s="201" t="s">
        <v>252</v>
      </c>
      <c r="H1055" s="18">
        <f>H1056+H1066</f>
        <v>1169.5360000000001</v>
      </c>
      <c r="I1055" s="18">
        <f>I1056+I1066</f>
        <v>1169.2</v>
      </c>
    </row>
    <row r="1056" spans="1:9" ht="48">
      <c r="A1056" s="4"/>
      <c r="B1056" s="4"/>
      <c r="C1056" s="4" t="s">
        <v>51</v>
      </c>
      <c r="D1056" s="4" t="s">
        <v>5</v>
      </c>
      <c r="E1056" s="5" t="s">
        <v>253</v>
      </c>
      <c r="F1056" s="4"/>
      <c r="G1056" s="201" t="s">
        <v>254</v>
      </c>
      <c r="H1056" s="18">
        <f>H1057+H1060+H1063</f>
        <v>304.33600000000001</v>
      </c>
      <c r="I1056" s="18">
        <f>I1057+I1060+I1063</f>
        <v>304</v>
      </c>
    </row>
    <row r="1057" spans="1:11" ht="36">
      <c r="A1057" s="4"/>
      <c r="B1057" s="4"/>
      <c r="C1057" s="4" t="s">
        <v>51</v>
      </c>
      <c r="D1057" s="4" t="s">
        <v>5</v>
      </c>
      <c r="E1057" s="5" t="s">
        <v>597</v>
      </c>
      <c r="F1057" s="4"/>
      <c r="G1057" s="201" t="s">
        <v>598</v>
      </c>
      <c r="H1057" s="18">
        <f>H1058</f>
        <v>25</v>
      </c>
      <c r="I1057" s="18">
        <f>I1058</f>
        <v>25</v>
      </c>
    </row>
    <row r="1058" spans="1:11" ht="23.45" customHeight="1">
      <c r="A1058" s="4"/>
      <c r="B1058" s="4"/>
      <c r="C1058" s="4" t="s">
        <v>51</v>
      </c>
      <c r="D1058" s="4" t="s">
        <v>5</v>
      </c>
      <c r="E1058" s="5" t="s">
        <v>597</v>
      </c>
      <c r="F1058" s="20" t="s">
        <v>45</v>
      </c>
      <c r="G1058" s="21" t="s">
        <v>46</v>
      </c>
      <c r="H1058" s="18">
        <f>H1059</f>
        <v>25</v>
      </c>
      <c r="I1058" s="18">
        <f>I1059</f>
        <v>25</v>
      </c>
    </row>
    <row r="1059" spans="1:11">
      <c r="A1059" s="4"/>
      <c r="B1059" s="4"/>
      <c r="C1059" s="4" t="s">
        <v>51</v>
      </c>
      <c r="D1059" s="4" t="s">
        <v>5</v>
      </c>
      <c r="E1059" s="5" t="s">
        <v>597</v>
      </c>
      <c r="F1059" s="4" t="s">
        <v>47</v>
      </c>
      <c r="G1059" s="201" t="s">
        <v>48</v>
      </c>
      <c r="H1059" s="18">
        <v>25</v>
      </c>
      <c r="I1059" s="18">
        <v>25</v>
      </c>
    </row>
    <row r="1060" spans="1:11" ht="24">
      <c r="A1060" s="4"/>
      <c r="B1060" s="4"/>
      <c r="C1060" s="4" t="s">
        <v>51</v>
      </c>
      <c r="D1060" s="4" t="s">
        <v>5</v>
      </c>
      <c r="E1060" s="5" t="s">
        <v>599</v>
      </c>
      <c r="F1060" s="4"/>
      <c r="G1060" s="201" t="s">
        <v>600</v>
      </c>
      <c r="H1060" s="18">
        <f>H1061</f>
        <v>199.33600000000001</v>
      </c>
      <c r="I1060" s="18">
        <f t="shared" ref="I1060:I1061" si="157">I1061</f>
        <v>199</v>
      </c>
    </row>
    <row r="1061" spans="1:11" ht="23.45" customHeight="1">
      <c r="A1061" s="4"/>
      <c r="B1061" s="4"/>
      <c r="C1061" s="4" t="s">
        <v>51</v>
      </c>
      <c r="D1061" s="4" t="s">
        <v>5</v>
      </c>
      <c r="E1061" s="5" t="s">
        <v>599</v>
      </c>
      <c r="F1061" s="20" t="s">
        <v>45</v>
      </c>
      <c r="G1061" s="21" t="s">
        <v>46</v>
      </c>
      <c r="H1061" s="18">
        <f>H1062</f>
        <v>199.33600000000001</v>
      </c>
      <c r="I1061" s="18">
        <f t="shared" si="157"/>
        <v>199</v>
      </c>
    </row>
    <row r="1062" spans="1:11">
      <c r="A1062" s="4"/>
      <c r="B1062" s="4"/>
      <c r="C1062" s="4" t="s">
        <v>51</v>
      </c>
      <c r="D1062" s="4" t="s">
        <v>5</v>
      </c>
      <c r="E1062" s="5" t="s">
        <v>599</v>
      </c>
      <c r="F1062" s="4" t="s">
        <v>47</v>
      </c>
      <c r="G1062" s="201" t="s">
        <v>48</v>
      </c>
      <c r="H1062" s="18">
        <v>199.33600000000001</v>
      </c>
      <c r="I1062" s="18">
        <v>199</v>
      </c>
    </row>
    <row r="1063" spans="1:11" ht="24">
      <c r="A1063" s="4"/>
      <c r="B1063" s="4"/>
      <c r="C1063" s="4" t="s">
        <v>51</v>
      </c>
      <c r="D1063" s="4" t="s">
        <v>5</v>
      </c>
      <c r="E1063" s="5" t="s">
        <v>255</v>
      </c>
      <c r="F1063" s="4"/>
      <c r="G1063" s="201" t="s">
        <v>256</v>
      </c>
      <c r="H1063" s="18">
        <f>H1064</f>
        <v>80</v>
      </c>
      <c r="I1063" s="18">
        <f>I1064</f>
        <v>80</v>
      </c>
    </row>
    <row r="1064" spans="1:11" ht="24" customHeight="1">
      <c r="A1064" s="4"/>
      <c r="B1064" s="4"/>
      <c r="C1064" s="4" t="s">
        <v>51</v>
      </c>
      <c r="D1064" s="4" t="s">
        <v>5</v>
      </c>
      <c r="E1064" s="5" t="s">
        <v>255</v>
      </c>
      <c r="F1064" s="20" t="s">
        <v>45</v>
      </c>
      <c r="G1064" s="21" t="s">
        <v>46</v>
      </c>
      <c r="H1064" s="18">
        <f>H1065</f>
        <v>80</v>
      </c>
      <c r="I1064" s="18">
        <f>I1065</f>
        <v>80</v>
      </c>
    </row>
    <row r="1065" spans="1:11">
      <c r="A1065" s="4"/>
      <c r="B1065" s="4"/>
      <c r="C1065" s="4" t="s">
        <v>51</v>
      </c>
      <c r="D1065" s="4" t="s">
        <v>5</v>
      </c>
      <c r="E1065" s="5" t="s">
        <v>255</v>
      </c>
      <c r="F1065" s="4" t="s">
        <v>47</v>
      </c>
      <c r="G1065" s="201" t="s">
        <v>48</v>
      </c>
      <c r="H1065" s="18">
        <v>80</v>
      </c>
      <c r="I1065" s="18">
        <v>80</v>
      </c>
    </row>
    <row r="1066" spans="1:11" ht="36">
      <c r="A1066" s="4"/>
      <c r="B1066" s="4"/>
      <c r="C1066" s="4" t="s">
        <v>51</v>
      </c>
      <c r="D1066" s="4" t="s">
        <v>5</v>
      </c>
      <c r="E1066" s="5" t="s">
        <v>601</v>
      </c>
      <c r="F1066" s="4"/>
      <c r="G1066" s="201" t="s">
        <v>602</v>
      </c>
      <c r="H1066" s="18">
        <f>H1067</f>
        <v>865.2</v>
      </c>
      <c r="I1066" s="18">
        <f>I1067</f>
        <v>865.2</v>
      </c>
    </row>
    <row r="1067" spans="1:11" ht="24">
      <c r="A1067" s="4"/>
      <c r="B1067" s="4"/>
      <c r="C1067" s="4" t="s">
        <v>51</v>
      </c>
      <c r="D1067" s="4" t="s">
        <v>5</v>
      </c>
      <c r="E1067" s="5" t="s">
        <v>603</v>
      </c>
      <c r="F1067" s="4"/>
      <c r="G1067" s="201" t="s">
        <v>604</v>
      </c>
      <c r="H1067" s="18">
        <f>H1069</f>
        <v>865.2</v>
      </c>
      <c r="I1067" s="18">
        <f>I1069</f>
        <v>865.2</v>
      </c>
    </row>
    <row r="1068" spans="1:11" ht="24.6" customHeight="1">
      <c r="A1068" s="4"/>
      <c r="B1068" s="4"/>
      <c r="C1068" s="4" t="s">
        <v>51</v>
      </c>
      <c r="D1068" s="4" t="s">
        <v>5</v>
      </c>
      <c r="E1068" s="5" t="s">
        <v>603</v>
      </c>
      <c r="F1068" s="20" t="s">
        <v>45</v>
      </c>
      <c r="G1068" s="21" t="s">
        <v>46</v>
      </c>
      <c r="H1068" s="18">
        <f>H1069</f>
        <v>865.2</v>
      </c>
      <c r="I1068" s="18">
        <f>I1069</f>
        <v>865.2</v>
      </c>
    </row>
    <row r="1069" spans="1:11">
      <c r="A1069" s="4"/>
      <c r="B1069" s="4"/>
      <c r="C1069" s="4" t="s">
        <v>51</v>
      </c>
      <c r="D1069" s="4" t="s">
        <v>5</v>
      </c>
      <c r="E1069" s="5" t="s">
        <v>603</v>
      </c>
      <c r="F1069" s="4" t="s">
        <v>47</v>
      </c>
      <c r="G1069" s="201" t="s">
        <v>48</v>
      </c>
      <c r="H1069" s="18">
        <v>865.2</v>
      </c>
      <c r="I1069" s="18">
        <v>865.2</v>
      </c>
    </row>
    <row r="1070" spans="1:11" ht="25.9" customHeight="1">
      <c r="A1070" s="8">
        <v>4</v>
      </c>
      <c r="B1070" s="8">
        <v>692</v>
      </c>
      <c r="C1070" s="4"/>
      <c r="D1070" s="4"/>
      <c r="E1070" s="5"/>
      <c r="F1070" s="4"/>
      <c r="G1070" s="9" t="s">
        <v>605</v>
      </c>
      <c r="H1070" s="10">
        <f>H1071+H1096</f>
        <v>20945.554</v>
      </c>
      <c r="I1070" s="10">
        <f>I1071+I1096</f>
        <v>20909.886999999999</v>
      </c>
      <c r="J1070" s="2">
        <v>22859.338</v>
      </c>
      <c r="K1070" s="180">
        <f>H1070-J1070</f>
        <v>-1913.7839999999997</v>
      </c>
    </row>
    <row r="1071" spans="1:11" ht="15.6" customHeight="1">
      <c r="A1071" s="4"/>
      <c r="B1071" s="8"/>
      <c r="C1071" s="8" t="s">
        <v>16</v>
      </c>
      <c r="D1071" s="8" t="s">
        <v>17</v>
      </c>
      <c r="E1071" s="36"/>
      <c r="F1071" s="8"/>
      <c r="G1071" s="9" t="s">
        <v>18</v>
      </c>
      <c r="H1071" s="10">
        <f>H1072</f>
        <v>20907.554</v>
      </c>
      <c r="I1071" s="10">
        <f>I1072</f>
        <v>20871.886999999999</v>
      </c>
    </row>
    <row r="1072" spans="1:11" ht="46.15" customHeight="1">
      <c r="A1072" s="4"/>
      <c r="B1072" s="4"/>
      <c r="C1072" s="24" t="s">
        <v>16</v>
      </c>
      <c r="D1072" s="24" t="s">
        <v>67</v>
      </c>
      <c r="E1072" s="11"/>
      <c r="F1072" s="24"/>
      <c r="G1072" s="13" t="s">
        <v>68</v>
      </c>
      <c r="H1072" s="63">
        <f>H1073+H1089</f>
        <v>20907.554</v>
      </c>
      <c r="I1072" s="63">
        <f>I1073+I1089</f>
        <v>20871.886999999999</v>
      </c>
    </row>
    <row r="1073" spans="1:9" ht="36">
      <c r="A1073" s="4"/>
      <c r="B1073" s="4"/>
      <c r="C1073" s="4" t="s">
        <v>16</v>
      </c>
      <c r="D1073" s="4" t="s">
        <v>67</v>
      </c>
      <c r="E1073" s="12" t="s">
        <v>21</v>
      </c>
      <c r="F1073" s="15"/>
      <c r="G1073" s="16" t="s">
        <v>22</v>
      </c>
      <c r="H1073" s="68">
        <f>H1074</f>
        <v>20683.076000000001</v>
      </c>
      <c r="I1073" s="68">
        <f>I1074</f>
        <v>20647.409</v>
      </c>
    </row>
    <row r="1074" spans="1:9">
      <c r="A1074" s="4"/>
      <c r="B1074" s="4"/>
      <c r="C1074" s="4" t="s">
        <v>16</v>
      </c>
      <c r="D1074" s="4" t="s">
        <v>67</v>
      </c>
      <c r="E1074" s="5" t="s">
        <v>23</v>
      </c>
      <c r="F1074" s="4"/>
      <c r="G1074" s="201" t="s">
        <v>24</v>
      </c>
      <c r="H1074" s="42">
        <f>H1075</f>
        <v>20683.076000000001</v>
      </c>
      <c r="I1074" s="42">
        <f t="shared" ref="I1074" si="158">I1075</f>
        <v>20647.409</v>
      </c>
    </row>
    <row r="1075" spans="1:9" ht="24">
      <c r="A1075" s="4"/>
      <c r="B1075" s="4"/>
      <c r="C1075" s="4" t="s">
        <v>16</v>
      </c>
      <c r="D1075" s="4" t="s">
        <v>67</v>
      </c>
      <c r="E1075" s="19" t="s">
        <v>25</v>
      </c>
      <c r="F1075" s="4"/>
      <c r="G1075" s="201" t="s">
        <v>26</v>
      </c>
      <c r="H1075" s="18">
        <f>H1076+H1085</f>
        <v>20683.076000000001</v>
      </c>
      <c r="I1075" s="18">
        <f>I1076+I1085</f>
        <v>20647.409</v>
      </c>
    </row>
    <row r="1076" spans="1:9" ht="48">
      <c r="A1076" s="4"/>
      <c r="B1076" s="4"/>
      <c r="C1076" s="4" t="s">
        <v>16</v>
      </c>
      <c r="D1076" s="4" t="s">
        <v>67</v>
      </c>
      <c r="E1076" s="5" t="s">
        <v>606</v>
      </c>
      <c r="F1076" s="4"/>
      <c r="G1076" s="201" t="s">
        <v>119</v>
      </c>
      <c r="H1076" s="18">
        <f>H1077+H1081+H1083</f>
        <v>14982.800999999999</v>
      </c>
      <c r="I1076" s="18">
        <f>I1077+I1081+I1083</f>
        <v>14950.464999999998</v>
      </c>
    </row>
    <row r="1077" spans="1:9" ht="57.6" customHeight="1">
      <c r="A1077" s="4"/>
      <c r="B1077" s="4"/>
      <c r="C1077" s="4" t="s">
        <v>16</v>
      </c>
      <c r="D1077" s="4" t="s">
        <v>67</v>
      </c>
      <c r="E1077" s="5" t="s">
        <v>606</v>
      </c>
      <c r="F1077" s="20" t="s">
        <v>29</v>
      </c>
      <c r="G1077" s="21" t="s">
        <v>30</v>
      </c>
      <c r="H1077" s="18">
        <f>H1078+H1080+H1079</f>
        <v>14726.473</v>
      </c>
      <c r="I1077" s="18">
        <f>I1078+I1080+I1079</f>
        <v>14696.458999999999</v>
      </c>
    </row>
    <row r="1078" spans="1:9" ht="24">
      <c r="A1078" s="4"/>
      <c r="B1078" s="4"/>
      <c r="C1078" s="4" t="s">
        <v>16</v>
      </c>
      <c r="D1078" s="4" t="s">
        <v>67</v>
      </c>
      <c r="E1078" s="5" t="s">
        <v>606</v>
      </c>
      <c r="F1078" s="22" t="s">
        <v>31</v>
      </c>
      <c r="G1078" s="23" t="s">
        <v>32</v>
      </c>
      <c r="H1078" s="18">
        <v>9244.4740000000002</v>
      </c>
      <c r="I1078" s="18">
        <v>9244.4449999999997</v>
      </c>
    </row>
    <row r="1079" spans="1:9" ht="35.450000000000003" customHeight="1">
      <c r="A1079" s="4"/>
      <c r="B1079" s="4"/>
      <c r="C1079" s="4" t="s">
        <v>16</v>
      </c>
      <c r="D1079" s="4" t="s">
        <v>67</v>
      </c>
      <c r="E1079" s="5" t="s">
        <v>606</v>
      </c>
      <c r="F1079" s="22" t="s">
        <v>33</v>
      </c>
      <c r="G1079" s="23" t="s">
        <v>34</v>
      </c>
      <c r="H1079" s="18">
        <v>2065.328</v>
      </c>
      <c r="I1079" s="18">
        <v>2065.328</v>
      </c>
    </row>
    <row r="1080" spans="1:9" ht="46.9" customHeight="1">
      <c r="A1080" s="4"/>
      <c r="B1080" s="4"/>
      <c r="C1080" s="4" t="s">
        <v>16</v>
      </c>
      <c r="D1080" s="4" t="s">
        <v>67</v>
      </c>
      <c r="E1080" s="5" t="s">
        <v>606</v>
      </c>
      <c r="F1080" s="22">
        <v>129</v>
      </c>
      <c r="G1080" s="23" t="s">
        <v>885</v>
      </c>
      <c r="H1080" s="18">
        <v>3416.6709999999998</v>
      </c>
      <c r="I1080" s="18">
        <v>3386.6860000000001</v>
      </c>
    </row>
    <row r="1081" spans="1:9" ht="23.45" customHeight="1">
      <c r="A1081" s="4"/>
      <c r="B1081" s="4"/>
      <c r="C1081" s="4" t="s">
        <v>16</v>
      </c>
      <c r="D1081" s="4" t="s">
        <v>67</v>
      </c>
      <c r="E1081" s="5" t="s">
        <v>606</v>
      </c>
      <c r="F1081" s="20" t="s">
        <v>45</v>
      </c>
      <c r="G1081" s="21" t="s">
        <v>46</v>
      </c>
      <c r="H1081" s="18">
        <f>H1082</f>
        <v>252.65</v>
      </c>
      <c r="I1081" s="18">
        <f>I1082</f>
        <v>250.32900000000001</v>
      </c>
    </row>
    <row r="1082" spans="1:9">
      <c r="A1082" s="4"/>
      <c r="B1082" s="4"/>
      <c r="C1082" s="4" t="s">
        <v>16</v>
      </c>
      <c r="D1082" s="4" t="s">
        <v>67</v>
      </c>
      <c r="E1082" s="5" t="s">
        <v>606</v>
      </c>
      <c r="F1082" s="4" t="s">
        <v>47</v>
      </c>
      <c r="G1082" s="201" t="s">
        <v>48</v>
      </c>
      <c r="H1082" s="18">
        <v>252.65</v>
      </c>
      <c r="I1082" s="18">
        <v>250.32900000000001</v>
      </c>
    </row>
    <row r="1083" spans="1:9" ht="24">
      <c r="A1083" s="4"/>
      <c r="B1083" s="4"/>
      <c r="C1083" s="4" t="s">
        <v>16</v>
      </c>
      <c r="D1083" s="4" t="s">
        <v>67</v>
      </c>
      <c r="E1083" s="5" t="s">
        <v>606</v>
      </c>
      <c r="F1083" s="4">
        <v>300</v>
      </c>
      <c r="G1083" s="201" t="s">
        <v>49</v>
      </c>
      <c r="H1083" s="18">
        <f>H1084</f>
        <v>3.6779999999999999</v>
      </c>
      <c r="I1083" s="18">
        <f>I1084</f>
        <v>3.677</v>
      </c>
    </row>
    <row r="1084" spans="1:9" ht="36">
      <c r="A1084" s="4"/>
      <c r="B1084" s="4"/>
      <c r="C1084" s="4" t="s">
        <v>16</v>
      </c>
      <c r="D1084" s="4" t="s">
        <v>67</v>
      </c>
      <c r="E1084" s="5" t="s">
        <v>606</v>
      </c>
      <c r="F1084" s="4">
        <v>321</v>
      </c>
      <c r="G1084" s="201" t="s">
        <v>50</v>
      </c>
      <c r="H1084" s="18">
        <v>3.6779999999999999</v>
      </c>
      <c r="I1084" s="18">
        <v>3.677</v>
      </c>
    </row>
    <row r="1085" spans="1:9" ht="48">
      <c r="A1085" s="4"/>
      <c r="B1085" s="4"/>
      <c r="C1085" s="4" t="s">
        <v>16</v>
      </c>
      <c r="D1085" s="4" t="s">
        <v>67</v>
      </c>
      <c r="E1085" s="5" t="s">
        <v>55</v>
      </c>
      <c r="F1085" s="22"/>
      <c r="G1085" s="23" t="s">
        <v>56</v>
      </c>
      <c r="H1085" s="18">
        <f>H1086</f>
        <v>5700.2749999999996</v>
      </c>
      <c r="I1085" s="18">
        <f>I1086</f>
        <v>5696.9439999999995</v>
      </c>
    </row>
    <row r="1086" spans="1:9" ht="58.15" customHeight="1">
      <c r="A1086" s="4"/>
      <c r="B1086" s="4"/>
      <c r="C1086" s="4" t="s">
        <v>16</v>
      </c>
      <c r="D1086" s="4" t="s">
        <v>67</v>
      </c>
      <c r="E1086" s="5" t="s">
        <v>55</v>
      </c>
      <c r="F1086" s="20" t="s">
        <v>29</v>
      </c>
      <c r="G1086" s="21" t="s">
        <v>30</v>
      </c>
      <c r="H1086" s="18">
        <f>H1087+H1088</f>
        <v>5700.2749999999996</v>
      </c>
      <c r="I1086" s="18">
        <f>I1087+I1088</f>
        <v>5696.9439999999995</v>
      </c>
    </row>
    <row r="1087" spans="1:9" ht="24">
      <c r="A1087" s="4"/>
      <c r="B1087" s="4"/>
      <c r="C1087" s="4" t="s">
        <v>16</v>
      </c>
      <c r="D1087" s="4" t="s">
        <v>67</v>
      </c>
      <c r="E1087" s="5" t="s">
        <v>55</v>
      </c>
      <c r="F1087" s="22" t="s">
        <v>31</v>
      </c>
      <c r="G1087" s="23" t="s">
        <v>32</v>
      </c>
      <c r="H1087" s="18">
        <v>4416.6819999999998</v>
      </c>
      <c r="I1087" s="18">
        <v>4414.7049999999999</v>
      </c>
    </row>
    <row r="1088" spans="1:9" ht="46.9" customHeight="1">
      <c r="A1088" s="4"/>
      <c r="B1088" s="4"/>
      <c r="C1088" s="4" t="s">
        <v>16</v>
      </c>
      <c r="D1088" s="4" t="s">
        <v>67</v>
      </c>
      <c r="E1088" s="5" t="s">
        <v>55</v>
      </c>
      <c r="F1088" s="22">
        <v>129</v>
      </c>
      <c r="G1088" s="23" t="s">
        <v>885</v>
      </c>
      <c r="H1088" s="18">
        <v>1283.5930000000001</v>
      </c>
      <c r="I1088" s="18">
        <v>1282.239</v>
      </c>
    </row>
    <row r="1089" spans="1:11" ht="24">
      <c r="A1089" s="4"/>
      <c r="B1089" s="4"/>
      <c r="C1089" s="4" t="s">
        <v>16</v>
      </c>
      <c r="D1089" s="4" t="s">
        <v>67</v>
      </c>
      <c r="E1089" s="5" t="s">
        <v>35</v>
      </c>
      <c r="F1089" s="4"/>
      <c r="G1089" s="201" t="s">
        <v>36</v>
      </c>
      <c r="H1089" s="18">
        <f t="shared" ref="H1089:I1091" si="159">H1090</f>
        <v>224.47800000000001</v>
      </c>
      <c r="I1089" s="18">
        <f t="shared" si="159"/>
        <v>224.47800000000001</v>
      </c>
    </row>
    <row r="1090" spans="1:11" ht="24" customHeight="1">
      <c r="A1090" s="4"/>
      <c r="B1090" s="4"/>
      <c r="C1090" s="5" t="s">
        <v>16</v>
      </c>
      <c r="D1090" s="5" t="s">
        <v>67</v>
      </c>
      <c r="E1090" s="5" t="s">
        <v>886</v>
      </c>
      <c r="F1090" s="5"/>
      <c r="G1090" s="201" t="s">
        <v>890</v>
      </c>
      <c r="H1090" s="18">
        <f t="shared" si="159"/>
        <v>224.47800000000001</v>
      </c>
      <c r="I1090" s="18">
        <f t="shared" si="159"/>
        <v>224.47800000000001</v>
      </c>
    </row>
    <row r="1091" spans="1:11" ht="60">
      <c r="A1091" s="4"/>
      <c r="B1091" s="4"/>
      <c r="C1091" s="5" t="s">
        <v>16</v>
      </c>
      <c r="D1091" s="4" t="s">
        <v>67</v>
      </c>
      <c r="E1091" s="5" t="s">
        <v>887</v>
      </c>
      <c r="F1091" s="5"/>
      <c r="G1091" s="201" t="s">
        <v>889</v>
      </c>
      <c r="H1091" s="18">
        <f t="shared" si="159"/>
        <v>224.47800000000001</v>
      </c>
      <c r="I1091" s="18">
        <f t="shared" si="159"/>
        <v>224.47800000000001</v>
      </c>
    </row>
    <row r="1092" spans="1:11" ht="57" customHeight="1">
      <c r="A1092" s="4"/>
      <c r="B1092" s="4"/>
      <c r="C1092" s="5" t="s">
        <v>16</v>
      </c>
      <c r="D1092" s="4" t="s">
        <v>67</v>
      </c>
      <c r="E1092" s="5" t="s">
        <v>887</v>
      </c>
      <c r="F1092" s="5" t="s">
        <v>29</v>
      </c>
      <c r="G1092" s="21" t="s">
        <v>30</v>
      </c>
      <c r="H1092" s="18">
        <f>H1093+H1094</f>
        <v>224.47800000000001</v>
      </c>
      <c r="I1092" s="18">
        <f>I1093+I1094</f>
        <v>224.47800000000001</v>
      </c>
    </row>
    <row r="1093" spans="1:11" ht="24">
      <c r="A1093" s="4"/>
      <c r="B1093" s="4"/>
      <c r="C1093" s="5" t="s">
        <v>16</v>
      </c>
      <c r="D1093" s="4" t="s">
        <v>67</v>
      </c>
      <c r="E1093" s="5" t="s">
        <v>887</v>
      </c>
      <c r="F1093" s="5" t="s">
        <v>31</v>
      </c>
      <c r="G1093" s="23" t="s">
        <v>32</v>
      </c>
      <c r="H1093" s="18">
        <v>172.41</v>
      </c>
      <c r="I1093" s="18">
        <v>172.41</v>
      </c>
    </row>
    <row r="1094" spans="1:11" ht="48" customHeight="1">
      <c r="A1094" s="4"/>
      <c r="B1094" s="4"/>
      <c r="C1094" s="5" t="s">
        <v>16</v>
      </c>
      <c r="D1094" s="4" t="s">
        <v>67</v>
      </c>
      <c r="E1094" s="5" t="s">
        <v>887</v>
      </c>
      <c r="F1094" s="5" t="s">
        <v>888</v>
      </c>
      <c r="G1094" s="23" t="s">
        <v>885</v>
      </c>
      <c r="H1094" s="18">
        <v>52.067999999999998</v>
      </c>
      <c r="I1094" s="18">
        <v>52.067999999999998</v>
      </c>
    </row>
    <row r="1095" spans="1:11" ht="24">
      <c r="A1095" s="4"/>
      <c r="B1095" s="4"/>
      <c r="C1095" s="8" t="s">
        <v>77</v>
      </c>
      <c r="D1095" s="8" t="s">
        <v>17</v>
      </c>
      <c r="E1095" s="36"/>
      <c r="F1095" s="8"/>
      <c r="G1095" s="9" t="s">
        <v>607</v>
      </c>
      <c r="H1095" s="10">
        <f t="shared" ref="H1095:I1100" si="160">H1096</f>
        <v>38</v>
      </c>
      <c r="I1095" s="10">
        <f t="shared" si="160"/>
        <v>38</v>
      </c>
    </row>
    <row r="1096" spans="1:11" ht="23.45" customHeight="1">
      <c r="A1096" s="4"/>
      <c r="B1096" s="4"/>
      <c r="C1096" s="24" t="s">
        <v>77</v>
      </c>
      <c r="D1096" s="24" t="s">
        <v>16</v>
      </c>
      <c r="E1096" s="11"/>
      <c r="F1096" s="24"/>
      <c r="G1096" s="13" t="s">
        <v>608</v>
      </c>
      <c r="H1096" s="14">
        <f t="shared" si="160"/>
        <v>38</v>
      </c>
      <c r="I1096" s="14">
        <f t="shared" si="160"/>
        <v>38</v>
      </c>
    </row>
    <row r="1097" spans="1:11" ht="24">
      <c r="A1097" s="4"/>
      <c r="B1097" s="4"/>
      <c r="C1097" s="5" t="s">
        <v>77</v>
      </c>
      <c r="D1097" s="5" t="s">
        <v>16</v>
      </c>
      <c r="E1097" s="5" t="s">
        <v>35</v>
      </c>
      <c r="F1097" s="5"/>
      <c r="G1097" s="201" t="s">
        <v>36</v>
      </c>
      <c r="H1097" s="18">
        <f>H1098</f>
        <v>38</v>
      </c>
      <c r="I1097" s="18">
        <f t="shared" si="160"/>
        <v>38</v>
      </c>
    </row>
    <row r="1098" spans="1:11" ht="34.15" customHeight="1">
      <c r="A1098" s="4"/>
      <c r="B1098" s="4"/>
      <c r="C1098" s="4" t="s">
        <v>77</v>
      </c>
      <c r="D1098" s="4" t="s">
        <v>16</v>
      </c>
      <c r="E1098" s="5" t="s">
        <v>609</v>
      </c>
      <c r="F1098" s="5"/>
      <c r="G1098" s="201" t="s">
        <v>610</v>
      </c>
      <c r="H1098" s="18">
        <f>H1099</f>
        <v>38</v>
      </c>
      <c r="I1098" s="18">
        <f t="shared" si="160"/>
        <v>38</v>
      </c>
    </row>
    <row r="1099" spans="1:11" ht="24">
      <c r="A1099" s="4"/>
      <c r="B1099" s="4"/>
      <c r="C1099" s="4" t="s">
        <v>77</v>
      </c>
      <c r="D1099" s="4" t="s">
        <v>16</v>
      </c>
      <c r="E1099" s="5" t="s">
        <v>611</v>
      </c>
      <c r="F1099" s="4"/>
      <c r="G1099" s="201" t="s">
        <v>612</v>
      </c>
      <c r="H1099" s="18">
        <f>H1100</f>
        <v>38</v>
      </c>
      <c r="I1099" s="18">
        <f t="shared" si="160"/>
        <v>38</v>
      </c>
    </row>
    <row r="1100" spans="1:11" ht="24">
      <c r="A1100" s="4"/>
      <c r="B1100" s="4"/>
      <c r="C1100" s="4" t="s">
        <v>77</v>
      </c>
      <c r="D1100" s="4" t="s">
        <v>16</v>
      </c>
      <c r="E1100" s="5" t="s">
        <v>611</v>
      </c>
      <c r="F1100" s="4" t="s">
        <v>613</v>
      </c>
      <c r="G1100" s="201" t="s">
        <v>614</v>
      </c>
      <c r="H1100" s="18">
        <f>H1101</f>
        <v>38</v>
      </c>
      <c r="I1100" s="18">
        <f t="shared" si="160"/>
        <v>38</v>
      </c>
    </row>
    <row r="1101" spans="1:11">
      <c r="A1101" s="4"/>
      <c r="B1101" s="4"/>
      <c r="C1101" s="4" t="s">
        <v>77</v>
      </c>
      <c r="D1101" s="4" t="s">
        <v>16</v>
      </c>
      <c r="E1101" s="5" t="s">
        <v>611</v>
      </c>
      <c r="F1101" s="4">
        <v>730</v>
      </c>
      <c r="G1101" s="201" t="s">
        <v>615</v>
      </c>
      <c r="H1101" s="18">
        <v>38</v>
      </c>
      <c r="I1101" s="18">
        <v>38</v>
      </c>
    </row>
    <row r="1102" spans="1:11" ht="25.9" customHeight="1">
      <c r="A1102" s="8">
        <v>5</v>
      </c>
      <c r="B1102" s="8">
        <v>675</v>
      </c>
      <c r="C1102" s="4"/>
      <c r="D1102" s="4"/>
      <c r="E1102" s="5"/>
      <c r="F1102" s="4"/>
      <c r="G1102" s="9" t="s">
        <v>616</v>
      </c>
      <c r="H1102" s="10">
        <f>H1103+H1381+H1398</f>
        <v>1845338.2560000001</v>
      </c>
      <c r="I1102" s="10">
        <f>I1103+I1381+I1398</f>
        <v>1838869.3</v>
      </c>
      <c r="J1102" s="2">
        <v>1601268.003</v>
      </c>
      <c r="K1102" s="180">
        <f>H1102-J1102</f>
        <v>244070.25300000003</v>
      </c>
    </row>
    <row r="1103" spans="1:11">
      <c r="A1103" s="4"/>
      <c r="B1103" s="4"/>
      <c r="C1103" s="8" t="s">
        <v>377</v>
      </c>
      <c r="D1103" s="8" t="s">
        <v>17</v>
      </c>
      <c r="E1103" s="36"/>
      <c r="F1103" s="4"/>
      <c r="G1103" s="9" t="s">
        <v>378</v>
      </c>
      <c r="H1103" s="10">
        <f>H1104+H1155+H1273+H1326+H1333+H1340</f>
        <v>1813913.7930000001</v>
      </c>
      <c r="I1103" s="10">
        <f>I1104+I1155+I1273+I1326+I1333+I1340</f>
        <v>1810413.5619999999</v>
      </c>
    </row>
    <row r="1104" spans="1:11">
      <c r="A1104" s="4"/>
      <c r="B1104" s="4"/>
      <c r="C1104" s="24" t="s">
        <v>377</v>
      </c>
      <c r="D1104" s="24" t="s">
        <v>16</v>
      </c>
      <c r="E1104" s="11"/>
      <c r="F1104" s="24"/>
      <c r="G1104" s="13" t="s">
        <v>617</v>
      </c>
      <c r="H1104" s="14">
        <f t="shared" ref="H1104:I1105" si="161">H1105</f>
        <v>701273.05</v>
      </c>
      <c r="I1104" s="14">
        <f t="shared" si="161"/>
        <v>698079.53</v>
      </c>
      <c r="J1104" s="2">
        <v>622281.098</v>
      </c>
      <c r="K1104" s="185">
        <f>J1104-H1104</f>
        <v>-78991.952000000048</v>
      </c>
    </row>
    <row r="1105" spans="1:9" ht="36">
      <c r="A1105" s="4"/>
      <c r="B1105" s="4"/>
      <c r="C1105" s="15" t="s">
        <v>377</v>
      </c>
      <c r="D1105" s="15" t="s">
        <v>16</v>
      </c>
      <c r="E1105" s="12" t="s">
        <v>380</v>
      </c>
      <c r="F1105" s="15"/>
      <c r="G1105" s="16" t="s">
        <v>381</v>
      </c>
      <c r="H1105" s="17">
        <f t="shared" si="161"/>
        <v>701273.05</v>
      </c>
      <c r="I1105" s="17">
        <f t="shared" si="161"/>
        <v>698079.53</v>
      </c>
    </row>
    <row r="1106" spans="1:9" ht="24">
      <c r="A1106" s="4"/>
      <c r="B1106" s="4"/>
      <c r="C1106" s="4" t="s">
        <v>377</v>
      </c>
      <c r="D1106" s="4" t="s">
        <v>16</v>
      </c>
      <c r="E1106" s="5" t="s">
        <v>618</v>
      </c>
      <c r="F1106" s="4"/>
      <c r="G1106" s="201" t="s">
        <v>619</v>
      </c>
      <c r="H1106" s="18">
        <f>H1107+H1126+H1130</f>
        <v>701273.05</v>
      </c>
      <c r="I1106" s="18">
        <f>I1107+I1126+I1130</f>
        <v>698079.53</v>
      </c>
    </row>
    <row r="1107" spans="1:9" ht="46.9" customHeight="1">
      <c r="A1107" s="4"/>
      <c r="B1107" s="4"/>
      <c r="C1107" s="4" t="s">
        <v>377</v>
      </c>
      <c r="D1107" s="4" t="s">
        <v>16</v>
      </c>
      <c r="E1107" s="5" t="s">
        <v>620</v>
      </c>
      <c r="F1107" s="4"/>
      <c r="G1107" s="201" t="s">
        <v>621</v>
      </c>
      <c r="H1107" s="18">
        <f>H1108+H1111+H1114+H1117+H1120+H1123</f>
        <v>283708.16800000006</v>
      </c>
      <c r="I1107" s="18">
        <f>I1108+I1111+I1114+I1117+I1120+I1123</f>
        <v>283608.00700000004</v>
      </c>
    </row>
    <row r="1108" spans="1:9" ht="25.9" customHeight="1">
      <c r="A1108" s="4"/>
      <c r="B1108" s="4"/>
      <c r="C1108" s="4" t="s">
        <v>377</v>
      </c>
      <c r="D1108" s="4" t="s">
        <v>16</v>
      </c>
      <c r="E1108" s="5" t="s">
        <v>622</v>
      </c>
      <c r="F1108" s="4"/>
      <c r="G1108" s="201" t="s">
        <v>623</v>
      </c>
      <c r="H1108" s="18">
        <f t="shared" ref="H1108:I1109" si="162">H1109</f>
        <v>247498.49600000001</v>
      </c>
      <c r="I1108" s="18">
        <f t="shared" si="162"/>
        <v>247498.49600000001</v>
      </c>
    </row>
    <row r="1109" spans="1:9" ht="36">
      <c r="A1109" s="4"/>
      <c r="B1109" s="4"/>
      <c r="C1109" s="4" t="s">
        <v>377</v>
      </c>
      <c r="D1109" s="4" t="s">
        <v>16</v>
      </c>
      <c r="E1109" s="5" t="s">
        <v>622</v>
      </c>
      <c r="F1109" s="32" t="s">
        <v>100</v>
      </c>
      <c r="G1109" s="21" t="s">
        <v>101</v>
      </c>
      <c r="H1109" s="18">
        <f>H1110</f>
        <v>247498.49600000001</v>
      </c>
      <c r="I1109" s="18">
        <f t="shared" si="162"/>
        <v>247498.49600000001</v>
      </c>
    </row>
    <row r="1110" spans="1:9" ht="57.6" customHeight="1">
      <c r="A1110" s="4"/>
      <c r="B1110" s="4"/>
      <c r="C1110" s="4" t="s">
        <v>377</v>
      </c>
      <c r="D1110" s="4" t="s">
        <v>16</v>
      </c>
      <c r="E1110" s="5" t="s">
        <v>622</v>
      </c>
      <c r="F1110" s="4" t="s">
        <v>102</v>
      </c>
      <c r="G1110" s="201" t="s">
        <v>103</v>
      </c>
      <c r="H1110" s="18">
        <v>247498.49600000001</v>
      </c>
      <c r="I1110" s="18">
        <v>247498.49600000001</v>
      </c>
    </row>
    <row r="1111" spans="1:9" ht="24" customHeight="1">
      <c r="A1111" s="4"/>
      <c r="B1111" s="4"/>
      <c r="C1111" s="4" t="s">
        <v>377</v>
      </c>
      <c r="D1111" s="4" t="s">
        <v>16</v>
      </c>
      <c r="E1111" s="5" t="s">
        <v>624</v>
      </c>
      <c r="F1111" s="4"/>
      <c r="G1111" s="201" t="s">
        <v>625</v>
      </c>
      <c r="H1111" s="18">
        <f t="shared" ref="H1111:I1112" si="163">H1112</f>
        <v>32500</v>
      </c>
      <c r="I1111" s="18">
        <f t="shared" si="163"/>
        <v>32500</v>
      </c>
    </row>
    <row r="1112" spans="1:9" ht="36">
      <c r="A1112" s="4"/>
      <c r="B1112" s="4"/>
      <c r="C1112" s="4" t="s">
        <v>377</v>
      </c>
      <c r="D1112" s="4" t="s">
        <v>16</v>
      </c>
      <c r="E1112" s="5" t="s">
        <v>624</v>
      </c>
      <c r="F1112" s="32" t="s">
        <v>100</v>
      </c>
      <c r="G1112" s="21" t="s">
        <v>101</v>
      </c>
      <c r="H1112" s="18">
        <f t="shared" si="163"/>
        <v>32500</v>
      </c>
      <c r="I1112" s="18">
        <f t="shared" si="163"/>
        <v>32500</v>
      </c>
    </row>
    <row r="1113" spans="1:9" ht="57" customHeight="1">
      <c r="A1113" s="4"/>
      <c r="B1113" s="4"/>
      <c r="C1113" s="4" t="s">
        <v>377</v>
      </c>
      <c r="D1113" s="4" t="s">
        <v>16</v>
      </c>
      <c r="E1113" s="5" t="s">
        <v>624</v>
      </c>
      <c r="F1113" s="4" t="s">
        <v>397</v>
      </c>
      <c r="G1113" s="201" t="s">
        <v>103</v>
      </c>
      <c r="H1113" s="18">
        <v>32500</v>
      </c>
      <c r="I1113" s="18">
        <v>32500</v>
      </c>
    </row>
    <row r="1114" spans="1:9" ht="36">
      <c r="A1114" s="4"/>
      <c r="B1114" s="4"/>
      <c r="C1114" s="4" t="s">
        <v>377</v>
      </c>
      <c r="D1114" s="4" t="s">
        <v>16</v>
      </c>
      <c r="E1114" s="5" t="s">
        <v>626</v>
      </c>
      <c r="F1114" s="4"/>
      <c r="G1114" s="201" t="s">
        <v>627</v>
      </c>
      <c r="H1114" s="18">
        <f>H1115</f>
        <v>115.836</v>
      </c>
      <c r="I1114" s="18">
        <f t="shared" ref="I1114:I1115" si="164">I1115</f>
        <v>113</v>
      </c>
    </row>
    <row r="1115" spans="1:9" ht="36">
      <c r="A1115" s="4"/>
      <c r="B1115" s="4"/>
      <c r="C1115" s="4" t="s">
        <v>377</v>
      </c>
      <c r="D1115" s="4" t="s">
        <v>16</v>
      </c>
      <c r="E1115" s="5" t="s">
        <v>626</v>
      </c>
      <c r="F1115" s="32" t="s">
        <v>100</v>
      </c>
      <c r="G1115" s="21" t="s">
        <v>101</v>
      </c>
      <c r="H1115" s="18">
        <f>H1116</f>
        <v>115.836</v>
      </c>
      <c r="I1115" s="18">
        <f t="shared" si="164"/>
        <v>113</v>
      </c>
    </row>
    <row r="1116" spans="1:9" ht="24">
      <c r="A1116" s="4"/>
      <c r="B1116" s="4"/>
      <c r="C1116" s="4" t="s">
        <v>377</v>
      </c>
      <c r="D1116" s="4" t="s">
        <v>16</v>
      </c>
      <c r="E1116" s="5" t="s">
        <v>626</v>
      </c>
      <c r="F1116" s="4">
        <v>612</v>
      </c>
      <c r="G1116" s="201" t="s">
        <v>333</v>
      </c>
      <c r="H1116" s="18">
        <v>115.836</v>
      </c>
      <c r="I1116" s="18">
        <v>113</v>
      </c>
    </row>
    <row r="1117" spans="1:9" ht="23.45" customHeight="1">
      <c r="A1117" s="4"/>
      <c r="B1117" s="4"/>
      <c r="C1117" s="4" t="s">
        <v>377</v>
      </c>
      <c r="D1117" s="4" t="s">
        <v>16</v>
      </c>
      <c r="E1117" s="5" t="s">
        <v>628</v>
      </c>
      <c r="F1117" s="4"/>
      <c r="G1117" s="201" t="s">
        <v>629</v>
      </c>
      <c r="H1117" s="18">
        <f>H1118</f>
        <v>97.64</v>
      </c>
      <c r="I1117" s="18">
        <f t="shared" ref="I1117:I1118" si="165">I1118</f>
        <v>97.64</v>
      </c>
    </row>
    <row r="1118" spans="1:9" ht="36">
      <c r="A1118" s="4"/>
      <c r="B1118" s="4"/>
      <c r="C1118" s="4" t="s">
        <v>377</v>
      </c>
      <c r="D1118" s="4" t="s">
        <v>16</v>
      </c>
      <c r="E1118" s="5" t="s">
        <v>628</v>
      </c>
      <c r="F1118" s="32" t="s">
        <v>100</v>
      </c>
      <c r="G1118" s="21" t="s">
        <v>101</v>
      </c>
      <c r="H1118" s="18">
        <f>H1119</f>
        <v>97.64</v>
      </c>
      <c r="I1118" s="18">
        <f t="shared" si="165"/>
        <v>97.64</v>
      </c>
    </row>
    <row r="1119" spans="1:9" ht="24">
      <c r="A1119" s="4"/>
      <c r="B1119" s="4"/>
      <c r="C1119" s="4" t="s">
        <v>377</v>
      </c>
      <c r="D1119" s="4" t="s">
        <v>16</v>
      </c>
      <c r="E1119" s="5" t="s">
        <v>628</v>
      </c>
      <c r="F1119" s="4">
        <v>612</v>
      </c>
      <c r="G1119" s="201" t="s">
        <v>333</v>
      </c>
      <c r="H1119" s="18">
        <v>97.64</v>
      </c>
      <c r="I1119" s="18">
        <v>97.64</v>
      </c>
    </row>
    <row r="1120" spans="1:9" ht="48">
      <c r="A1120" s="4"/>
      <c r="B1120" s="4"/>
      <c r="C1120" s="4" t="s">
        <v>377</v>
      </c>
      <c r="D1120" s="5" t="s">
        <v>16</v>
      </c>
      <c r="E1120" s="5" t="s">
        <v>818</v>
      </c>
      <c r="F1120" s="4"/>
      <c r="G1120" s="201" t="s">
        <v>819</v>
      </c>
      <c r="H1120" s="18">
        <f>H1121</f>
        <v>3461.2339999999999</v>
      </c>
      <c r="I1120" s="18">
        <f t="shared" ref="I1120:I1121" si="166">I1121</f>
        <v>3364.8820000000001</v>
      </c>
    </row>
    <row r="1121" spans="1:11" ht="36">
      <c r="A1121" s="4"/>
      <c r="B1121" s="4"/>
      <c r="C1121" s="4" t="s">
        <v>377</v>
      </c>
      <c r="D1121" s="5" t="s">
        <v>16</v>
      </c>
      <c r="E1121" s="5" t="s">
        <v>818</v>
      </c>
      <c r="F1121" s="20" t="s">
        <v>100</v>
      </c>
      <c r="G1121" s="21" t="s">
        <v>101</v>
      </c>
      <c r="H1121" s="18">
        <f>H1122</f>
        <v>3461.2339999999999</v>
      </c>
      <c r="I1121" s="18">
        <f t="shared" si="166"/>
        <v>3364.8820000000001</v>
      </c>
    </row>
    <row r="1122" spans="1:11" ht="58.15" customHeight="1">
      <c r="A1122" s="4"/>
      <c r="B1122" s="4"/>
      <c r="C1122" s="4" t="s">
        <v>377</v>
      </c>
      <c r="D1122" s="5" t="s">
        <v>16</v>
      </c>
      <c r="E1122" s="5" t="s">
        <v>818</v>
      </c>
      <c r="F1122" s="4" t="s">
        <v>102</v>
      </c>
      <c r="G1122" s="201" t="s">
        <v>103</v>
      </c>
      <c r="H1122" s="18">
        <v>3461.2339999999999</v>
      </c>
      <c r="I1122" s="18">
        <v>3364.8820000000001</v>
      </c>
    </row>
    <row r="1123" spans="1:11" ht="60">
      <c r="A1123" s="4"/>
      <c r="B1123" s="4"/>
      <c r="C1123" s="4" t="s">
        <v>377</v>
      </c>
      <c r="D1123" s="5" t="s">
        <v>16</v>
      </c>
      <c r="E1123" s="5" t="s">
        <v>820</v>
      </c>
      <c r="F1123" s="4"/>
      <c r="G1123" s="201" t="s">
        <v>821</v>
      </c>
      <c r="H1123" s="18">
        <f>H1124</f>
        <v>34.962000000000003</v>
      </c>
      <c r="I1123" s="18">
        <f t="shared" ref="I1123:I1124" si="167">I1124</f>
        <v>33.988999999999997</v>
      </c>
    </row>
    <row r="1124" spans="1:11" ht="36">
      <c r="A1124" s="4"/>
      <c r="B1124" s="4"/>
      <c r="C1124" s="4" t="s">
        <v>377</v>
      </c>
      <c r="D1124" s="5" t="s">
        <v>16</v>
      </c>
      <c r="E1124" s="5" t="s">
        <v>820</v>
      </c>
      <c r="F1124" s="20" t="s">
        <v>100</v>
      </c>
      <c r="G1124" s="21" t="s">
        <v>101</v>
      </c>
      <c r="H1124" s="18">
        <f>H1125</f>
        <v>34.962000000000003</v>
      </c>
      <c r="I1124" s="18">
        <f t="shared" si="167"/>
        <v>33.988999999999997</v>
      </c>
    </row>
    <row r="1125" spans="1:11" ht="56.45" customHeight="1">
      <c r="A1125" s="4"/>
      <c r="B1125" s="4"/>
      <c r="C1125" s="4" t="s">
        <v>377</v>
      </c>
      <c r="D1125" s="5" t="s">
        <v>16</v>
      </c>
      <c r="E1125" s="5" t="s">
        <v>820</v>
      </c>
      <c r="F1125" s="4" t="s">
        <v>102</v>
      </c>
      <c r="G1125" s="201" t="s">
        <v>103</v>
      </c>
      <c r="H1125" s="18">
        <v>34.962000000000003</v>
      </c>
      <c r="I1125" s="18">
        <v>33.988999999999997</v>
      </c>
    </row>
    <row r="1126" spans="1:11" ht="72">
      <c r="A1126" s="4"/>
      <c r="B1126" s="4"/>
      <c r="C1126" s="4" t="s">
        <v>377</v>
      </c>
      <c r="D1126" s="4" t="s">
        <v>16</v>
      </c>
      <c r="E1126" s="5" t="s">
        <v>630</v>
      </c>
      <c r="F1126" s="4"/>
      <c r="G1126" s="201" t="s">
        <v>631</v>
      </c>
      <c r="H1126" s="18">
        <f>H1127</f>
        <v>351653.3</v>
      </c>
      <c r="I1126" s="18">
        <f>I1127</f>
        <v>351653.3</v>
      </c>
    </row>
    <row r="1127" spans="1:11" ht="72">
      <c r="A1127" s="4"/>
      <c r="B1127" s="4"/>
      <c r="C1127" s="4" t="s">
        <v>377</v>
      </c>
      <c r="D1127" s="4" t="s">
        <v>16</v>
      </c>
      <c r="E1127" s="5" t="s">
        <v>632</v>
      </c>
      <c r="F1127" s="30"/>
      <c r="G1127" s="30" t="s">
        <v>633</v>
      </c>
      <c r="H1127" s="18">
        <f t="shared" ref="H1127:I1128" si="168">H1128</f>
        <v>351653.3</v>
      </c>
      <c r="I1127" s="18">
        <f t="shared" si="168"/>
        <v>351653.3</v>
      </c>
    </row>
    <row r="1128" spans="1:11" ht="36">
      <c r="A1128" s="4"/>
      <c r="B1128" s="4"/>
      <c r="C1128" s="4" t="s">
        <v>377</v>
      </c>
      <c r="D1128" s="4" t="s">
        <v>16</v>
      </c>
      <c r="E1128" s="5" t="s">
        <v>632</v>
      </c>
      <c r="F1128" s="32" t="s">
        <v>100</v>
      </c>
      <c r="G1128" s="21" t="s">
        <v>101</v>
      </c>
      <c r="H1128" s="18">
        <f>H1129</f>
        <v>351653.3</v>
      </c>
      <c r="I1128" s="18">
        <f t="shared" si="168"/>
        <v>351653.3</v>
      </c>
    </row>
    <row r="1129" spans="1:11" ht="58.15" customHeight="1">
      <c r="A1129" s="4"/>
      <c r="B1129" s="4"/>
      <c r="C1129" s="4" t="s">
        <v>377</v>
      </c>
      <c r="D1129" s="4" t="s">
        <v>16</v>
      </c>
      <c r="E1129" s="5" t="s">
        <v>632</v>
      </c>
      <c r="F1129" s="4">
        <v>611</v>
      </c>
      <c r="G1129" s="201" t="s">
        <v>103</v>
      </c>
      <c r="H1129" s="18">
        <v>351653.3</v>
      </c>
      <c r="I1129" s="18">
        <v>351653.3</v>
      </c>
    </row>
    <row r="1130" spans="1:11" ht="45.6" customHeight="1">
      <c r="A1130" s="4"/>
      <c r="B1130" s="4"/>
      <c r="C1130" s="4" t="s">
        <v>377</v>
      </c>
      <c r="D1130" s="4" t="s">
        <v>16</v>
      </c>
      <c r="E1130" s="5" t="s">
        <v>634</v>
      </c>
      <c r="F1130" s="4"/>
      <c r="G1130" s="201" t="s">
        <v>635</v>
      </c>
      <c r="H1130" s="18">
        <f>H1131+H1136+H1139+H1145+H1150+H1142</f>
        <v>65911.581999999995</v>
      </c>
      <c r="I1130" s="18">
        <f>I1131+I1136+I1139+I1145+I1150+I1142</f>
        <v>62818.222999999998</v>
      </c>
      <c r="J1130" s="18">
        <f>J1131+J1136+J1139+J1145+J1150+J1142</f>
        <v>0</v>
      </c>
      <c r="K1130" s="18">
        <f>K1131+K1136+K1139+K1145+K1150+K1142</f>
        <v>0</v>
      </c>
    </row>
    <row r="1131" spans="1:11" ht="35.450000000000003" customHeight="1">
      <c r="A1131" s="4"/>
      <c r="B1131" s="4"/>
      <c r="C1131" s="4" t="s">
        <v>377</v>
      </c>
      <c r="D1131" s="4" t="s">
        <v>16</v>
      </c>
      <c r="E1131" s="5" t="s">
        <v>636</v>
      </c>
      <c r="F1131" s="4"/>
      <c r="G1131" s="201" t="s">
        <v>637</v>
      </c>
      <c r="H1131" s="18">
        <f>H1132+H1134</f>
        <v>18527.081999999999</v>
      </c>
      <c r="I1131" s="18">
        <f>I1132+I1134</f>
        <v>18213.877999999997</v>
      </c>
      <c r="J1131" s="18">
        <f>J1132+J1134</f>
        <v>0</v>
      </c>
      <c r="K1131" s="18">
        <f>K1132+K1134</f>
        <v>0</v>
      </c>
    </row>
    <row r="1132" spans="1:11" ht="36">
      <c r="A1132" s="4"/>
      <c r="B1132" s="4"/>
      <c r="C1132" s="4" t="s">
        <v>377</v>
      </c>
      <c r="D1132" s="4" t="s">
        <v>16</v>
      </c>
      <c r="E1132" s="5" t="s">
        <v>636</v>
      </c>
      <c r="F1132" s="20" t="s">
        <v>45</v>
      </c>
      <c r="G1132" s="21" t="s">
        <v>46</v>
      </c>
      <c r="H1132" s="18">
        <f>H1133</f>
        <v>4980.3810000000003</v>
      </c>
      <c r="I1132" s="18">
        <f>I1133</f>
        <v>4667.1769999999997</v>
      </c>
    </row>
    <row r="1133" spans="1:11" ht="36">
      <c r="A1133" s="4"/>
      <c r="B1133" s="4"/>
      <c r="C1133" s="4" t="s">
        <v>377</v>
      </c>
      <c r="D1133" s="4" t="s">
        <v>16</v>
      </c>
      <c r="E1133" s="5" t="s">
        <v>636</v>
      </c>
      <c r="F1133" s="4">
        <v>243</v>
      </c>
      <c r="G1133" s="201" t="s">
        <v>286</v>
      </c>
      <c r="H1133" s="18">
        <v>4980.3810000000003</v>
      </c>
      <c r="I1133" s="18">
        <v>4667.1769999999997</v>
      </c>
    </row>
    <row r="1134" spans="1:11" ht="36">
      <c r="A1134" s="4"/>
      <c r="B1134" s="4"/>
      <c r="C1134" s="4" t="s">
        <v>377</v>
      </c>
      <c r="D1134" s="4" t="s">
        <v>16</v>
      </c>
      <c r="E1134" s="5" t="s">
        <v>636</v>
      </c>
      <c r="F1134" s="32" t="s">
        <v>100</v>
      </c>
      <c r="G1134" s="21" t="s">
        <v>101</v>
      </c>
      <c r="H1134" s="18">
        <f t="shared" ref="H1134:I1134" si="169">H1135</f>
        <v>13546.700999999999</v>
      </c>
      <c r="I1134" s="18">
        <f t="shared" si="169"/>
        <v>13546.700999999999</v>
      </c>
    </row>
    <row r="1135" spans="1:11" ht="24">
      <c r="A1135" s="4"/>
      <c r="B1135" s="4"/>
      <c r="C1135" s="4" t="s">
        <v>377</v>
      </c>
      <c r="D1135" s="4" t="s">
        <v>16</v>
      </c>
      <c r="E1135" s="5" t="s">
        <v>636</v>
      </c>
      <c r="F1135" s="4">
        <v>612</v>
      </c>
      <c r="G1135" s="201" t="s">
        <v>333</v>
      </c>
      <c r="H1135" s="18">
        <v>13546.700999999999</v>
      </c>
      <c r="I1135" s="18">
        <v>13546.700999999999</v>
      </c>
    </row>
    <row r="1136" spans="1:11" ht="24">
      <c r="A1136" s="4"/>
      <c r="B1136" s="4"/>
      <c r="C1136" s="4" t="s">
        <v>377</v>
      </c>
      <c r="D1136" s="4" t="s">
        <v>16</v>
      </c>
      <c r="E1136" s="5" t="s">
        <v>638</v>
      </c>
      <c r="F1136" s="4"/>
      <c r="G1136" s="201" t="s">
        <v>639</v>
      </c>
      <c r="H1136" s="18">
        <f t="shared" ref="H1136:I1137" si="170">H1137</f>
        <v>250</v>
      </c>
      <c r="I1136" s="18">
        <f t="shared" si="170"/>
        <v>250</v>
      </c>
    </row>
    <row r="1137" spans="1:9" ht="36">
      <c r="A1137" s="4"/>
      <c r="B1137" s="4"/>
      <c r="C1137" s="4" t="s">
        <v>377</v>
      </c>
      <c r="D1137" s="4" t="s">
        <v>16</v>
      </c>
      <c r="E1137" s="5" t="s">
        <v>638</v>
      </c>
      <c r="F1137" s="32" t="s">
        <v>100</v>
      </c>
      <c r="G1137" s="21" t="s">
        <v>101</v>
      </c>
      <c r="H1137" s="18">
        <f t="shared" si="170"/>
        <v>250</v>
      </c>
      <c r="I1137" s="18">
        <f t="shared" si="170"/>
        <v>250</v>
      </c>
    </row>
    <row r="1138" spans="1:9" ht="24">
      <c r="A1138" s="4"/>
      <c r="B1138" s="4"/>
      <c r="C1138" s="4" t="s">
        <v>377</v>
      </c>
      <c r="D1138" s="4" t="s">
        <v>16</v>
      </c>
      <c r="E1138" s="5" t="s">
        <v>638</v>
      </c>
      <c r="F1138" s="4">
        <v>612</v>
      </c>
      <c r="G1138" s="201" t="s">
        <v>333</v>
      </c>
      <c r="H1138" s="18">
        <v>250</v>
      </c>
      <c r="I1138" s="18">
        <v>250</v>
      </c>
    </row>
    <row r="1139" spans="1:9" ht="34.15" customHeight="1">
      <c r="A1139" s="4"/>
      <c r="B1139" s="4"/>
      <c r="C1139" s="4" t="s">
        <v>377</v>
      </c>
      <c r="D1139" s="4" t="s">
        <v>16</v>
      </c>
      <c r="E1139" s="69" t="s">
        <v>640</v>
      </c>
      <c r="F1139" s="4"/>
      <c r="G1139" s="201" t="s">
        <v>641</v>
      </c>
      <c r="H1139" s="18">
        <f>H1140</f>
        <v>15</v>
      </c>
      <c r="I1139" s="18">
        <f>I1140</f>
        <v>15</v>
      </c>
    </row>
    <row r="1140" spans="1:9" ht="36">
      <c r="A1140" s="4"/>
      <c r="B1140" s="4"/>
      <c r="C1140" s="4" t="s">
        <v>377</v>
      </c>
      <c r="D1140" s="4" t="s">
        <v>16</v>
      </c>
      <c r="E1140" s="69" t="s">
        <v>640</v>
      </c>
      <c r="F1140" s="32" t="s">
        <v>100</v>
      </c>
      <c r="G1140" s="21" t="s">
        <v>101</v>
      </c>
      <c r="H1140" s="18">
        <f>H1141</f>
        <v>15</v>
      </c>
      <c r="I1140" s="18">
        <f>I1141</f>
        <v>15</v>
      </c>
    </row>
    <row r="1141" spans="1:9" ht="24">
      <c r="A1141" s="4"/>
      <c r="B1141" s="4"/>
      <c r="C1141" s="4" t="s">
        <v>377</v>
      </c>
      <c r="D1141" s="4" t="s">
        <v>16</v>
      </c>
      <c r="E1141" s="69" t="s">
        <v>640</v>
      </c>
      <c r="F1141" s="4">
        <v>612</v>
      </c>
      <c r="G1141" s="201" t="s">
        <v>333</v>
      </c>
      <c r="H1141" s="18">
        <v>15</v>
      </c>
      <c r="I1141" s="18">
        <v>15</v>
      </c>
    </row>
    <row r="1142" spans="1:9" ht="46.9" customHeight="1">
      <c r="A1142" s="4"/>
      <c r="B1142" s="4"/>
      <c r="C1142" s="4" t="s">
        <v>377</v>
      </c>
      <c r="D1142" s="4" t="s">
        <v>16</v>
      </c>
      <c r="E1142" s="69" t="s">
        <v>642</v>
      </c>
      <c r="F1142" s="4"/>
      <c r="G1142" s="201" t="s">
        <v>643</v>
      </c>
      <c r="H1142" s="18">
        <f>H1143</f>
        <v>1485</v>
      </c>
      <c r="I1142" s="18">
        <f>I1143</f>
        <v>1485</v>
      </c>
    </row>
    <row r="1143" spans="1:9" ht="36">
      <c r="A1143" s="4"/>
      <c r="B1143" s="4"/>
      <c r="C1143" s="4" t="s">
        <v>377</v>
      </c>
      <c r="D1143" s="4" t="s">
        <v>16</v>
      </c>
      <c r="E1143" s="69" t="s">
        <v>642</v>
      </c>
      <c r="F1143" s="32" t="s">
        <v>100</v>
      </c>
      <c r="G1143" s="21" t="s">
        <v>101</v>
      </c>
      <c r="H1143" s="18">
        <f>H1144</f>
        <v>1485</v>
      </c>
      <c r="I1143" s="18">
        <f>I1144</f>
        <v>1485</v>
      </c>
    </row>
    <row r="1144" spans="1:9" ht="24">
      <c r="A1144" s="4"/>
      <c r="B1144" s="4"/>
      <c r="C1144" s="4" t="s">
        <v>377</v>
      </c>
      <c r="D1144" s="4" t="s">
        <v>16</v>
      </c>
      <c r="E1144" s="69" t="s">
        <v>642</v>
      </c>
      <c r="F1144" s="4">
        <v>612</v>
      </c>
      <c r="G1144" s="201" t="s">
        <v>333</v>
      </c>
      <c r="H1144" s="18">
        <v>1485</v>
      </c>
      <c r="I1144" s="18">
        <v>1485</v>
      </c>
    </row>
    <row r="1145" spans="1:9" ht="48">
      <c r="A1145" s="4"/>
      <c r="B1145" s="4"/>
      <c r="C1145" s="4" t="s">
        <v>377</v>
      </c>
      <c r="D1145" s="4" t="s">
        <v>16</v>
      </c>
      <c r="E1145" s="69" t="s">
        <v>644</v>
      </c>
      <c r="F1145" s="4"/>
      <c r="G1145" s="201" t="s">
        <v>645</v>
      </c>
      <c r="H1145" s="18">
        <f>H1148+H1146</f>
        <v>36438.1</v>
      </c>
      <c r="I1145" s="18">
        <f>I1148+I1146</f>
        <v>34225.633999999998</v>
      </c>
    </row>
    <row r="1146" spans="1:9" ht="22.15" customHeight="1">
      <c r="A1146" s="4"/>
      <c r="B1146" s="4"/>
      <c r="C1146" s="4" t="s">
        <v>377</v>
      </c>
      <c r="D1146" s="4" t="s">
        <v>16</v>
      </c>
      <c r="E1146" s="69" t="s">
        <v>644</v>
      </c>
      <c r="F1146" s="20" t="s">
        <v>45</v>
      </c>
      <c r="G1146" s="21" t="s">
        <v>46</v>
      </c>
      <c r="H1146" s="18">
        <f>H1147</f>
        <v>34858</v>
      </c>
      <c r="I1146" s="18">
        <f>I1147</f>
        <v>32665.535</v>
      </c>
    </row>
    <row r="1147" spans="1:9" ht="35.450000000000003" customHeight="1">
      <c r="A1147" s="4"/>
      <c r="B1147" s="4"/>
      <c r="C1147" s="4" t="s">
        <v>377</v>
      </c>
      <c r="D1147" s="4" t="s">
        <v>16</v>
      </c>
      <c r="E1147" s="69" t="s">
        <v>644</v>
      </c>
      <c r="F1147" s="4">
        <v>243</v>
      </c>
      <c r="G1147" s="201" t="s">
        <v>286</v>
      </c>
      <c r="H1147" s="18">
        <v>34858</v>
      </c>
      <c r="I1147" s="18">
        <v>32665.535</v>
      </c>
    </row>
    <row r="1148" spans="1:9" ht="36">
      <c r="A1148" s="4"/>
      <c r="B1148" s="4"/>
      <c r="C1148" s="4" t="s">
        <v>377</v>
      </c>
      <c r="D1148" s="4" t="s">
        <v>16</v>
      </c>
      <c r="E1148" s="69" t="s">
        <v>644</v>
      </c>
      <c r="F1148" s="32" t="s">
        <v>100</v>
      </c>
      <c r="G1148" s="21" t="s">
        <v>101</v>
      </c>
      <c r="H1148" s="18">
        <f>H1149</f>
        <v>1580.1</v>
      </c>
      <c r="I1148" s="18">
        <f>I1149</f>
        <v>1560.0989999999999</v>
      </c>
    </row>
    <row r="1149" spans="1:9" ht="24">
      <c r="A1149" s="4"/>
      <c r="B1149" s="4"/>
      <c r="C1149" s="4" t="s">
        <v>377</v>
      </c>
      <c r="D1149" s="4" t="s">
        <v>16</v>
      </c>
      <c r="E1149" s="69" t="s">
        <v>644</v>
      </c>
      <c r="F1149" s="4">
        <v>612</v>
      </c>
      <c r="G1149" s="201" t="s">
        <v>333</v>
      </c>
      <c r="H1149" s="18">
        <v>1580.1</v>
      </c>
      <c r="I1149" s="18">
        <v>1560.0989999999999</v>
      </c>
    </row>
    <row r="1150" spans="1:9" ht="36">
      <c r="A1150" s="4"/>
      <c r="B1150" s="4"/>
      <c r="C1150" s="4" t="s">
        <v>377</v>
      </c>
      <c r="D1150" s="4" t="s">
        <v>16</v>
      </c>
      <c r="E1150" s="69" t="s">
        <v>646</v>
      </c>
      <c r="F1150" s="4"/>
      <c r="G1150" s="201" t="s">
        <v>647</v>
      </c>
      <c r="H1150" s="18">
        <f>H1151+H1153</f>
        <v>9196.4</v>
      </c>
      <c r="I1150" s="18">
        <f>I1151+I1153</f>
        <v>8628.7109999999993</v>
      </c>
    </row>
    <row r="1151" spans="1:9" ht="24" customHeight="1">
      <c r="A1151" s="4"/>
      <c r="B1151" s="4"/>
      <c r="C1151" s="4" t="s">
        <v>377</v>
      </c>
      <c r="D1151" s="4" t="s">
        <v>16</v>
      </c>
      <c r="E1151" s="69" t="s">
        <v>646</v>
      </c>
      <c r="F1151" s="20" t="s">
        <v>45</v>
      </c>
      <c r="G1151" s="21" t="s">
        <v>46</v>
      </c>
      <c r="H1151" s="18">
        <f>H1152</f>
        <v>8801.2999999999993</v>
      </c>
      <c r="I1151" s="18">
        <f>I1152</f>
        <v>8238.6869999999999</v>
      </c>
    </row>
    <row r="1152" spans="1:9" ht="33.6" customHeight="1">
      <c r="A1152" s="4"/>
      <c r="B1152" s="4"/>
      <c r="C1152" s="4" t="s">
        <v>377</v>
      </c>
      <c r="D1152" s="4" t="s">
        <v>16</v>
      </c>
      <c r="E1152" s="69" t="s">
        <v>646</v>
      </c>
      <c r="F1152" s="4">
        <v>243</v>
      </c>
      <c r="G1152" s="201" t="s">
        <v>286</v>
      </c>
      <c r="H1152" s="18">
        <v>8801.2999999999993</v>
      </c>
      <c r="I1152" s="18">
        <v>8238.6869999999999</v>
      </c>
    </row>
    <row r="1153" spans="1:11" ht="36">
      <c r="A1153" s="4"/>
      <c r="B1153" s="4"/>
      <c r="C1153" s="4" t="s">
        <v>377</v>
      </c>
      <c r="D1153" s="4" t="s">
        <v>16</v>
      </c>
      <c r="E1153" s="69" t="s">
        <v>646</v>
      </c>
      <c r="F1153" s="32" t="s">
        <v>100</v>
      </c>
      <c r="G1153" s="21" t="s">
        <v>101</v>
      </c>
      <c r="H1153" s="18">
        <f>H1154</f>
        <v>395.1</v>
      </c>
      <c r="I1153" s="18">
        <f t="shared" ref="I1153" si="171">I1154</f>
        <v>390.024</v>
      </c>
    </row>
    <row r="1154" spans="1:11" ht="24">
      <c r="A1154" s="4"/>
      <c r="B1154" s="4"/>
      <c r="C1154" s="4" t="s">
        <v>377</v>
      </c>
      <c r="D1154" s="4" t="s">
        <v>16</v>
      </c>
      <c r="E1154" s="69" t="s">
        <v>646</v>
      </c>
      <c r="F1154" s="4">
        <v>612</v>
      </c>
      <c r="G1154" s="201" t="s">
        <v>333</v>
      </c>
      <c r="H1154" s="18">
        <v>395.1</v>
      </c>
      <c r="I1154" s="18">
        <v>390.024</v>
      </c>
    </row>
    <row r="1155" spans="1:11">
      <c r="A1155" s="4"/>
      <c r="B1155" s="4"/>
      <c r="C1155" s="24" t="s">
        <v>377</v>
      </c>
      <c r="D1155" s="24" t="s">
        <v>19</v>
      </c>
      <c r="E1155" s="11"/>
      <c r="F1155" s="24"/>
      <c r="G1155" s="13" t="s">
        <v>379</v>
      </c>
      <c r="H1155" s="14">
        <f>H1156+H1247</f>
        <v>946625.21600000013</v>
      </c>
      <c r="I1155" s="14">
        <f>I1156+I1247</f>
        <v>946507.94500000007</v>
      </c>
      <c r="J1155" s="2">
        <v>795085.94099999999</v>
      </c>
      <c r="K1155" s="185">
        <f>J1155-H1155</f>
        <v>-151539.27500000014</v>
      </c>
    </row>
    <row r="1156" spans="1:11" ht="36">
      <c r="A1156" s="4"/>
      <c r="B1156" s="4"/>
      <c r="C1156" s="4" t="s">
        <v>377</v>
      </c>
      <c r="D1156" s="4" t="s">
        <v>19</v>
      </c>
      <c r="E1156" s="12" t="s">
        <v>380</v>
      </c>
      <c r="F1156" s="15"/>
      <c r="G1156" s="16" t="s">
        <v>381</v>
      </c>
      <c r="H1156" s="17">
        <f>H1157</f>
        <v>941935.03100000008</v>
      </c>
      <c r="I1156" s="17">
        <f t="shared" ref="I1156" si="172">I1157</f>
        <v>941817.87800000003</v>
      </c>
    </row>
    <row r="1157" spans="1:11" ht="17.45" customHeight="1">
      <c r="A1157" s="4"/>
      <c r="B1157" s="4"/>
      <c r="C1157" s="4" t="s">
        <v>377</v>
      </c>
      <c r="D1157" s="4" t="s">
        <v>19</v>
      </c>
      <c r="E1157" s="5" t="s">
        <v>382</v>
      </c>
      <c r="F1157" s="4"/>
      <c r="G1157" s="201" t="s">
        <v>383</v>
      </c>
      <c r="H1157" s="18">
        <f>H1158+H1205+H1212+H1228+H1235+H1242</f>
        <v>941935.03100000008</v>
      </c>
      <c r="I1157" s="18">
        <f>I1158+I1205+I1212+I1228+I1235+I1242</f>
        <v>941817.87800000003</v>
      </c>
    </row>
    <row r="1158" spans="1:11" ht="58.15" customHeight="1">
      <c r="A1158" s="4"/>
      <c r="B1158" s="4"/>
      <c r="C1158" s="4" t="s">
        <v>377</v>
      </c>
      <c r="D1158" s="4" t="s">
        <v>19</v>
      </c>
      <c r="E1158" s="5" t="s">
        <v>384</v>
      </c>
      <c r="F1158" s="4"/>
      <c r="G1158" s="201" t="s">
        <v>385</v>
      </c>
      <c r="H1158" s="18">
        <f>H1159+H1162+H1165+H1168+H1181+H1172+H1184+H1187+H1190+H1196+H1199+H1202+H1193+H1178+H1175</f>
        <v>864235.4310000001</v>
      </c>
      <c r="I1158" s="18">
        <f>I1159+I1162+I1165+I1168+I1181+I1172+I1184+I1187+I1190+I1196+I1199+I1202+I1193+I1178+I1175</f>
        <v>864118.27800000005</v>
      </c>
      <c r="J1158" s="18" t="e">
        <f>J1159+J1162+J1165+J1168+J1181+J1172+J1184+J1187+J1190+J1196+J1199+J1202+J1193</f>
        <v>#REF!</v>
      </c>
      <c r="K1158" s="18" t="e">
        <f>K1159+K1162+K1165+K1168+K1181+K1172+K1184+K1187+K1190+K1196+K1199+K1202+K1193</f>
        <v>#REF!</v>
      </c>
    </row>
    <row r="1159" spans="1:11" ht="69.599999999999994" customHeight="1">
      <c r="A1159" s="4"/>
      <c r="B1159" s="4"/>
      <c r="C1159" s="4" t="s">
        <v>377</v>
      </c>
      <c r="D1159" s="4" t="s">
        <v>19</v>
      </c>
      <c r="E1159" s="35" t="s">
        <v>648</v>
      </c>
      <c r="F1159" s="27"/>
      <c r="G1159" s="27" t="s">
        <v>649</v>
      </c>
      <c r="H1159" s="18">
        <f t="shared" ref="H1159:I1160" si="173">H1160</f>
        <v>634256.5</v>
      </c>
      <c r="I1159" s="18">
        <f t="shared" si="173"/>
        <v>634256.5</v>
      </c>
    </row>
    <row r="1160" spans="1:11" ht="36">
      <c r="A1160" s="4"/>
      <c r="B1160" s="4"/>
      <c r="C1160" s="4" t="s">
        <v>377</v>
      </c>
      <c r="D1160" s="4" t="s">
        <v>19</v>
      </c>
      <c r="E1160" s="35" t="s">
        <v>648</v>
      </c>
      <c r="F1160" s="32" t="s">
        <v>100</v>
      </c>
      <c r="G1160" s="21" t="s">
        <v>101</v>
      </c>
      <c r="H1160" s="18">
        <f t="shared" si="173"/>
        <v>634256.5</v>
      </c>
      <c r="I1160" s="18">
        <f t="shared" si="173"/>
        <v>634256.5</v>
      </c>
    </row>
    <row r="1161" spans="1:11" ht="59.45" customHeight="1">
      <c r="A1161" s="4"/>
      <c r="B1161" s="4"/>
      <c r="C1161" s="4" t="s">
        <v>377</v>
      </c>
      <c r="D1161" s="4" t="s">
        <v>19</v>
      </c>
      <c r="E1161" s="35" t="s">
        <v>648</v>
      </c>
      <c r="F1161" s="4" t="s">
        <v>397</v>
      </c>
      <c r="G1161" s="201" t="s">
        <v>103</v>
      </c>
      <c r="H1161" s="18">
        <v>634256.5</v>
      </c>
      <c r="I1161" s="18">
        <v>634256.5</v>
      </c>
    </row>
    <row r="1162" spans="1:11" ht="24">
      <c r="A1162" s="4"/>
      <c r="B1162" s="4"/>
      <c r="C1162" s="4" t="s">
        <v>377</v>
      </c>
      <c r="D1162" s="4" t="s">
        <v>19</v>
      </c>
      <c r="E1162" s="5" t="s">
        <v>650</v>
      </c>
      <c r="F1162" s="4"/>
      <c r="G1162" s="201" t="s">
        <v>651</v>
      </c>
      <c r="H1162" s="18">
        <f t="shared" ref="H1162:I1163" si="174">H1163</f>
        <v>83784.804999999993</v>
      </c>
      <c r="I1162" s="18">
        <f t="shared" si="174"/>
        <v>83784.804999999993</v>
      </c>
    </row>
    <row r="1163" spans="1:11" ht="36">
      <c r="A1163" s="4"/>
      <c r="B1163" s="4"/>
      <c r="C1163" s="4" t="s">
        <v>377</v>
      </c>
      <c r="D1163" s="4" t="s">
        <v>19</v>
      </c>
      <c r="E1163" s="5" t="s">
        <v>650</v>
      </c>
      <c r="F1163" s="20" t="s">
        <v>100</v>
      </c>
      <c r="G1163" s="21" t="s">
        <v>101</v>
      </c>
      <c r="H1163" s="18">
        <f t="shared" si="174"/>
        <v>83784.804999999993</v>
      </c>
      <c r="I1163" s="18">
        <f t="shared" si="174"/>
        <v>83784.804999999993</v>
      </c>
    </row>
    <row r="1164" spans="1:11" ht="58.9" customHeight="1">
      <c r="A1164" s="4"/>
      <c r="B1164" s="4"/>
      <c r="C1164" s="4" t="s">
        <v>377</v>
      </c>
      <c r="D1164" s="4" t="s">
        <v>19</v>
      </c>
      <c r="E1164" s="5" t="s">
        <v>650</v>
      </c>
      <c r="F1164" s="4" t="s">
        <v>397</v>
      </c>
      <c r="G1164" s="201" t="s">
        <v>103</v>
      </c>
      <c r="H1164" s="18">
        <v>83784.804999999993</v>
      </c>
      <c r="I1164" s="18">
        <v>83784.804999999993</v>
      </c>
    </row>
    <row r="1165" spans="1:11" ht="25.9" customHeight="1">
      <c r="A1165" s="4"/>
      <c r="B1165" s="4"/>
      <c r="C1165" s="4" t="s">
        <v>377</v>
      </c>
      <c r="D1165" s="4" t="s">
        <v>19</v>
      </c>
      <c r="E1165" s="5" t="s">
        <v>652</v>
      </c>
      <c r="F1165" s="4"/>
      <c r="G1165" s="201" t="s">
        <v>653</v>
      </c>
      <c r="H1165" s="18">
        <f t="shared" ref="H1165:I1166" si="175">H1166</f>
        <v>61919.565000000002</v>
      </c>
      <c r="I1165" s="18">
        <f t="shared" si="175"/>
        <v>61859.249000000003</v>
      </c>
    </row>
    <row r="1166" spans="1:11" ht="36">
      <c r="A1166" s="4"/>
      <c r="B1166" s="4"/>
      <c r="C1166" s="4" t="s">
        <v>377</v>
      </c>
      <c r="D1166" s="4" t="s">
        <v>19</v>
      </c>
      <c r="E1166" s="5" t="s">
        <v>652</v>
      </c>
      <c r="F1166" s="32" t="s">
        <v>100</v>
      </c>
      <c r="G1166" s="21" t="s">
        <v>101</v>
      </c>
      <c r="H1166" s="18">
        <f t="shared" si="175"/>
        <v>61919.565000000002</v>
      </c>
      <c r="I1166" s="18">
        <f t="shared" si="175"/>
        <v>61859.249000000003</v>
      </c>
    </row>
    <row r="1167" spans="1:11" ht="24">
      <c r="A1167" s="4"/>
      <c r="B1167" s="4"/>
      <c r="C1167" s="4" t="s">
        <v>377</v>
      </c>
      <c r="D1167" s="4" t="s">
        <v>19</v>
      </c>
      <c r="E1167" s="5" t="s">
        <v>652</v>
      </c>
      <c r="F1167" s="4">
        <v>612</v>
      </c>
      <c r="G1167" s="201" t="s">
        <v>333</v>
      </c>
      <c r="H1167" s="18">
        <v>61919.565000000002</v>
      </c>
      <c r="I1167" s="18">
        <v>61859.249000000003</v>
      </c>
    </row>
    <row r="1168" spans="1:11" ht="25.15" customHeight="1">
      <c r="A1168" s="4"/>
      <c r="B1168" s="4"/>
      <c r="C1168" s="4" t="s">
        <v>377</v>
      </c>
      <c r="D1168" s="4" t="s">
        <v>19</v>
      </c>
      <c r="E1168" s="5" t="s">
        <v>654</v>
      </c>
      <c r="F1168" s="4"/>
      <c r="G1168" s="201" t="s">
        <v>629</v>
      </c>
      <c r="H1168" s="18">
        <f>H1169</f>
        <v>7583.6230000000005</v>
      </c>
      <c r="I1168" s="18">
        <f t="shared" ref="I1168" si="176">I1169</f>
        <v>7583.6230000000005</v>
      </c>
    </row>
    <row r="1169" spans="1:11" ht="36">
      <c r="A1169" s="4"/>
      <c r="B1169" s="4"/>
      <c r="C1169" s="4" t="s">
        <v>377</v>
      </c>
      <c r="D1169" s="4" t="s">
        <v>19</v>
      </c>
      <c r="E1169" s="5" t="s">
        <v>654</v>
      </c>
      <c r="F1169" s="32" t="s">
        <v>100</v>
      </c>
      <c r="G1169" s="21" t="s">
        <v>101</v>
      </c>
      <c r="H1169" s="18">
        <f>H1170+H1171</f>
        <v>7583.6230000000005</v>
      </c>
      <c r="I1169" s="18">
        <f>I1170+I1171</f>
        <v>7583.6230000000005</v>
      </c>
    </row>
    <row r="1170" spans="1:11" ht="57.6" customHeight="1">
      <c r="A1170" s="4"/>
      <c r="B1170" s="4"/>
      <c r="C1170" s="4" t="s">
        <v>377</v>
      </c>
      <c r="D1170" s="4" t="s">
        <v>19</v>
      </c>
      <c r="E1170" s="5" t="s">
        <v>654</v>
      </c>
      <c r="F1170" s="4" t="s">
        <v>397</v>
      </c>
      <c r="G1170" s="201" t="s">
        <v>103</v>
      </c>
      <c r="H1170" s="18">
        <v>7184.8</v>
      </c>
      <c r="I1170" s="18">
        <v>7184.8</v>
      </c>
    </row>
    <row r="1171" spans="1:11" ht="24">
      <c r="A1171" s="4"/>
      <c r="B1171" s="4"/>
      <c r="C1171" s="4" t="s">
        <v>377</v>
      </c>
      <c r="D1171" s="4" t="s">
        <v>19</v>
      </c>
      <c r="E1171" s="5" t="s">
        <v>654</v>
      </c>
      <c r="F1171" s="4">
        <v>612</v>
      </c>
      <c r="G1171" s="201" t="s">
        <v>333</v>
      </c>
      <c r="H1171" s="18">
        <v>398.82299999999998</v>
      </c>
      <c r="I1171" s="18">
        <v>398.82299999999998</v>
      </c>
    </row>
    <row r="1172" spans="1:11" ht="36">
      <c r="A1172" s="4"/>
      <c r="B1172" s="4"/>
      <c r="C1172" s="4" t="s">
        <v>377</v>
      </c>
      <c r="D1172" s="4" t="s">
        <v>19</v>
      </c>
      <c r="E1172" s="5" t="s">
        <v>655</v>
      </c>
      <c r="F1172" s="4"/>
      <c r="G1172" s="201" t="s">
        <v>656</v>
      </c>
      <c r="H1172" s="18">
        <f>H1173</f>
        <v>1704.2190000000001</v>
      </c>
      <c r="I1172" s="18">
        <f t="shared" ref="I1172:I1173" si="177">I1173</f>
        <v>1650.884</v>
      </c>
    </row>
    <row r="1173" spans="1:11" ht="36">
      <c r="A1173" s="4"/>
      <c r="B1173" s="4"/>
      <c r="C1173" s="4" t="s">
        <v>377</v>
      </c>
      <c r="D1173" s="4" t="s">
        <v>19</v>
      </c>
      <c r="E1173" s="5" t="s">
        <v>655</v>
      </c>
      <c r="F1173" s="32" t="s">
        <v>100</v>
      </c>
      <c r="G1173" s="21" t="s">
        <v>101</v>
      </c>
      <c r="H1173" s="18">
        <f>H1174</f>
        <v>1704.2190000000001</v>
      </c>
      <c r="I1173" s="18">
        <f t="shared" si="177"/>
        <v>1650.884</v>
      </c>
    </row>
    <row r="1174" spans="1:11" ht="24">
      <c r="A1174" s="4"/>
      <c r="B1174" s="4"/>
      <c r="C1174" s="4" t="s">
        <v>377</v>
      </c>
      <c r="D1174" s="4" t="s">
        <v>19</v>
      </c>
      <c r="E1174" s="5" t="s">
        <v>655</v>
      </c>
      <c r="F1174" s="4">
        <v>612</v>
      </c>
      <c r="G1174" s="201" t="s">
        <v>333</v>
      </c>
      <c r="H1174" s="18">
        <v>1704.2190000000001</v>
      </c>
      <c r="I1174" s="18">
        <v>1650.884</v>
      </c>
    </row>
    <row r="1175" spans="1:11" ht="48">
      <c r="A1175" s="4"/>
      <c r="B1175" s="4"/>
      <c r="C1175" s="4" t="s">
        <v>377</v>
      </c>
      <c r="D1175" s="4" t="s">
        <v>19</v>
      </c>
      <c r="E1175" s="25" t="s">
        <v>822</v>
      </c>
      <c r="F1175" s="4"/>
      <c r="G1175" s="201" t="s">
        <v>819</v>
      </c>
      <c r="H1175" s="18">
        <f>H1176</f>
        <v>125.998</v>
      </c>
      <c r="I1175" s="18">
        <f t="shared" ref="I1175:I1176" si="178">I1176</f>
        <v>125.998</v>
      </c>
    </row>
    <row r="1176" spans="1:11" ht="36">
      <c r="A1176" s="4"/>
      <c r="B1176" s="4"/>
      <c r="C1176" s="4" t="s">
        <v>377</v>
      </c>
      <c r="D1176" s="4" t="s">
        <v>19</v>
      </c>
      <c r="E1176" s="25" t="s">
        <v>822</v>
      </c>
      <c r="F1176" s="20" t="s">
        <v>100</v>
      </c>
      <c r="G1176" s="21" t="s">
        <v>101</v>
      </c>
      <c r="H1176" s="18">
        <f>H1177</f>
        <v>125.998</v>
      </c>
      <c r="I1176" s="18">
        <f t="shared" si="178"/>
        <v>125.998</v>
      </c>
    </row>
    <row r="1177" spans="1:11" ht="58.15" customHeight="1">
      <c r="A1177" s="4"/>
      <c r="B1177" s="4"/>
      <c r="C1177" s="4" t="s">
        <v>377</v>
      </c>
      <c r="D1177" s="4" t="s">
        <v>19</v>
      </c>
      <c r="E1177" s="25" t="s">
        <v>822</v>
      </c>
      <c r="F1177" s="4" t="s">
        <v>102</v>
      </c>
      <c r="G1177" s="201" t="s">
        <v>103</v>
      </c>
      <c r="H1177" s="18">
        <v>125.998</v>
      </c>
      <c r="I1177" s="18">
        <v>125.998</v>
      </c>
    </row>
    <row r="1178" spans="1:11" ht="60">
      <c r="A1178" s="4"/>
      <c r="B1178" s="4"/>
      <c r="C1178" s="4" t="s">
        <v>377</v>
      </c>
      <c r="D1178" s="4" t="s">
        <v>19</v>
      </c>
      <c r="E1178" s="7" t="s">
        <v>823</v>
      </c>
      <c r="F1178" s="4"/>
      <c r="G1178" s="201" t="s">
        <v>821</v>
      </c>
      <c r="H1178" s="18">
        <f>H1179</f>
        <v>1.2729999999999999</v>
      </c>
      <c r="I1178" s="18">
        <f t="shared" ref="I1178:I1179" si="179">I1179</f>
        <v>1.2729999999999999</v>
      </c>
    </row>
    <row r="1179" spans="1:11" ht="36">
      <c r="A1179" s="4"/>
      <c r="B1179" s="4"/>
      <c r="C1179" s="4" t="s">
        <v>377</v>
      </c>
      <c r="D1179" s="4" t="s">
        <v>19</v>
      </c>
      <c r="E1179" s="7" t="s">
        <v>823</v>
      </c>
      <c r="F1179" s="20" t="s">
        <v>100</v>
      </c>
      <c r="G1179" s="21" t="s">
        <v>101</v>
      </c>
      <c r="H1179" s="18">
        <f>H1180</f>
        <v>1.2729999999999999</v>
      </c>
      <c r="I1179" s="18">
        <f t="shared" si="179"/>
        <v>1.2729999999999999</v>
      </c>
    </row>
    <row r="1180" spans="1:11" ht="57" customHeight="1">
      <c r="A1180" s="4"/>
      <c r="B1180" s="4"/>
      <c r="C1180" s="4" t="s">
        <v>377</v>
      </c>
      <c r="D1180" s="4" t="s">
        <v>19</v>
      </c>
      <c r="E1180" s="7" t="s">
        <v>823</v>
      </c>
      <c r="F1180" s="4" t="s">
        <v>102</v>
      </c>
      <c r="G1180" s="201" t="s">
        <v>103</v>
      </c>
      <c r="H1180" s="18">
        <v>1.2729999999999999</v>
      </c>
      <c r="I1180" s="18">
        <v>1.2729999999999999</v>
      </c>
    </row>
    <row r="1181" spans="1:11" ht="48" customHeight="1">
      <c r="A1181" s="4"/>
      <c r="B1181" s="4"/>
      <c r="C1181" s="4" t="s">
        <v>377</v>
      </c>
      <c r="D1181" s="4" t="s">
        <v>19</v>
      </c>
      <c r="E1181" s="5" t="s">
        <v>657</v>
      </c>
      <c r="F1181" s="4"/>
      <c r="G1181" s="201" t="s">
        <v>658</v>
      </c>
      <c r="H1181" s="18">
        <f t="shared" ref="H1181:I1182" si="180">H1182</f>
        <v>70268.899999999994</v>
      </c>
      <c r="I1181" s="18">
        <f t="shared" si="180"/>
        <v>70268.899999999994</v>
      </c>
    </row>
    <row r="1182" spans="1:11" ht="36">
      <c r="A1182" s="4"/>
      <c r="B1182" s="4"/>
      <c r="C1182" s="4" t="s">
        <v>377</v>
      </c>
      <c r="D1182" s="4" t="s">
        <v>19</v>
      </c>
      <c r="E1182" s="5" t="s">
        <v>657</v>
      </c>
      <c r="F1182" s="32" t="s">
        <v>100</v>
      </c>
      <c r="G1182" s="21" t="s">
        <v>101</v>
      </c>
      <c r="H1182" s="18">
        <f t="shared" si="180"/>
        <v>70268.899999999994</v>
      </c>
      <c r="I1182" s="18">
        <f t="shared" si="180"/>
        <v>70268.899999999994</v>
      </c>
    </row>
    <row r="1183" spans="1:11" ht="57.6" customHeight="1">
      <c r="A1183" s="4"/>
      <c r="B1183" s="4"/>
      <c r="C1183" s="4" t="s">
        <v>377</v>
      </c>
      <c r="D1183" s="4" t="s">
        <v>19</v>
      </c>
      <c r="E1183" s="5" t="s">
        <v>657</v>
      </c>
      <c r="F1183" s="4" t="s">
        <v>397</v>
      </c>
      <c r="G1183" s="201" t="s">
        <v>103</v>
      </c>
      <c r="H1183" s="18">
        <v>70268.899999999994</v>
      </c>
      <c r="I1183" s="18">
        <v>70268.899999999994</v>
      </c>
    </row>
    <row r="1184" spans="1:11" ht="46.15" customHeight="1">
      <c r="A1184" s="4"/>
      <c r="B1184" s="4"/>
      <c r="C1184" s="4" t="s">
        <v>377</v>
      </c>
      <c r="D1184" s="4" t="s">
        <v>19</v>
      </c>
      <c r="E1184" s="5" t="s">
        <v>659</v>
      </c>
      <c r="F1184" s="4"/>
      <c r="G1184" s="201" t="s">
        <v>660</v>
      </c>
      <c r="H1184" s="18">
        <f>H1185</f>
        <v>418.55599999999998</v>
      </c>
      <c r="I1184" s="18">
        <f t="shared" ref="I1184:K1184" si="181">I1185</f>
        <v>418.55599999999998</v>
      </c>
      <c r="J1184" s="18">
        <f t="shared" si="181"/>
        <v>0</v>
      </c>
      <c r="K1184" s="18">
        <f t="shared" si="181"/>
        <v>0</v>
      </c>
    </row>
    <row r="1185" spans="1:11" ht="36">
      <c r="A1185" s="4"/>
      <c r="B1185" s="4"/>
      <c r="C1185" s="4" t="s">
        <v>377</v>
      </c>
      <c r="D1185" s="4" t="s">
        <v>19</v>
      </c>
      <c r="E1185" s="5" t="s">
        <v>659</v>
      </c>
      <c r="F1185" s="32" t="s">
        <v>100</v>
      </c>
      <c r="G1185" s="21" t="s">
        <v>101</v>
      </c>
      <c r="H1185" s="18">
        <f t="shared" ref="H1185:I1185" si="182">H1186</f>
        <v>418.55599999999998</v>
      </c>
      <c r="I1185" s="18">
        <f t="shared" si="182"/>
        <v>418.55599999999998</v>
      </c>
    </row>
    <row r="1186" spans="1:11" ht="24">
      <c r="A1186" s="4"/>
      <c r="B1186" s="4"/>
      <c r="C1186" s="4" t="s">
        <v>377</v>
      </c>
      <c r="D1186" s="4" t="s">
        <v>19</v>
      </c>
      <c r="E1186" s="5" t="s">
        <v>659</v>
      </c>
      <c r="F1186" s="4">
        <v>612</v>
      </c>
      <c r="G1186" s="201" t="s">
        <v>333</v>
      </c>
      <c r="H1186" s="18">
        <v>418.55599999999998</v>
      </c>
      <c r="I1186" s="18">
        <v>418.55599999999998</v>
      </c>
    </row>
    <row r="1187" spans="1:11" ht="46.9" customHeight="1">
      <c r="A1187" s="4"/>
      <c r="B1187" s="4"/>
      <c r="C1187" s="4" t="s">
        <v>377</v>
      </c>
      <c r="D1187" s="4" t="s">
        <v>19</v>
      </c>
      <c r="E1187" s="5" t="s">
        <v>661</v>
      </c>
      <c r="F1187" s="4"/>
      <c r="G1187" s="201" t="s">
        <v>662</v>
      </c>
      <c r="H1187" s="18">
        <f>H1188</f>
        <v>772.52099999999996</v>
      </c>
      <c r="I1187" s="18">
        <f t="shared" ref="I1187:K1187" si="183">I1188</f>
        <v>772.52099999999996</v>
      </c>
      <c r="J1187" s="18">
        <f t="shared" si="183"/>
        <v>0</v>
      </c>
      <c r="K1187" s="18">
        <f t="shared" si="183"/>
        <v>0</v>
      </c>
    </row>
    <row r="1188" spans="1:11" ht="36">
      <c r="A1188" s="4"/>
      <c r="B1188" s="4"/>
      <c r="C1188" s="4" t="s">
        <v>377</v>
      </c>
      <c r="D1188" s="4" t="s">
        <v>19</v>
      </c>
      <c r="E1188" s="5" t="s">
        <v>661</v>
      </c>
      <c r="F1188" s="32" t="s">
        <v>100</v>
      </c>
      <c r="G1188" s="21" t="s">
        <v>101</v>
      </c>
      <c r="H1188" s="18">
        <f t="shared" ref="H1188:I1188" si="184">H1189</f>
        <v>772.52099999999996</v>
      </c>
      <c r="I1188" s="18">
        <f t="shared" si="184"/>
        <v>772.52099999999996</v>
      </c>
    </row>
    <row r="1189" spans="1:11" ht="24">
      <c r="A1189" s="4"/>
      <c r="B1189" s="4"/>
      <c r="C1189" s="4" t="s">
        <v>377</v>
      </c>
      <c r="D1189" s="4" t="s">
        <v>19</v>
      </c>
      <c r="E1189" s="5" t="s">
        <v>661</v>
      </c>
      <c r="F1189" s="4">
        <v>612</v>
      </c>
      <c r="G1189" s="201" t="s">
        <v>333</v>
      </c>
      <c r="H1189" s="18">
        <v>772.52099999999996</v>
      </c>
      <c r="I1189" s="18">
        <v>772.52099999999996</v>
      </c>
    </row>
    <row r="1190" spans="1:11" ht="46.9" customHeight="1">
      <c r="A1190" s="4"/>
      <c r="B1190" s="4"/>
      <c r="C1190" s="4" t="s">
        <v>377</v>
      </c>
      <c r="D1190" s="4" t="s">
        <v>19</v>
      </c>
      <c r="E1190" s="5" t="s">
        <v>663</v>
      </c>
      <c r="F1190" s="4"/>
      <c r="G1190" s="201" t="s">
        <v>664</v>
      </c>
      <c r="H1190" s="18">
        <f>H1191</f>
        <v>499.87099999999998</v>
      </c>
      <c r="I1190" s="18">
        <f t="shared" ref="I1190" si="185">I1191</f>
        <v>499.87099999999998</v>
      </c>
    </row>
    <row r="1191" spans="1:11" ht="36">
      <c r="A1191" s="4"/>
      <c r="B1191" s="4"/>
      <c r="C1191" s="4" t="s">
        <v>377</v>
      </c>
      <c r="D1191" s="4" t="s">
        <v>19</v>
      </c>
      <c r="E1191" s="5" t="s">
        <v>663</v>
      </c>
      <c r="F1191" s="32" t="s">
        <v>100</v>
      </c>
      <c r="G1191" s="21" t="s">
        <v>101</v>
      </c>
      <c r="H1191" s="18">
        <f t="shared" ref="H1191:I1191" si="186">H1192</f>
        <v>499.87099999999998</v>
      </c>
      <c r="I1191" s="18">
        <f t="shared" si="186"/>
        <v>499.87099999999998</v>
      </c>
    </row>
    <row r="1192" spans="1:11" ht="24">
      <c r="A1192" s="4"/>
      <c r="B1192" s="4"/>
      <c r="C1192" s="4" t="s">
        <v>377</v>
      </c>
      <c r="D1192" s="4" t="s">
        <v>19</v>
      </c>
      <c r="E1192" s="5" t="s">
        <v>663</v>
      </c>
      <c r="F1192" s="4">
        <v>612</v>
      </c>
      <c r="G1192" s="201" t="s">
        <v>333</v>
      </c>
      <c r="H1192" s="18">
        <v>499.87099999999998</v>
      </c>
      <c r="I1192" s="18">
        <v>499.87099999999998</v>
      </c>
    </row>
    <row r="1193" spans="1:11" ht="48">
      <c r="A1193" s="4"/>
      <c r="B1193" s="4"/>
      <c r="C1193" s="4" t="s">
        <v>377</v>
      </c>
      <c r="D1193" s="4" t="s">
        <v>19</v>
      </c>
      <c r="E1193" s="5" t="s">
        <v>797</v>
      </c>
      <c r="F1193" s="4"/>
      <c r="G1193" s="201" t="s">
        <v>796</v>
      </c>
      <c r="H1193" s="18">
        <f>H1194</f>
        <v>299.8</v>
      </c>
      <c r="I1193" s="18">
        <f t="shared" ref="I1193" si="187">I1194</f>
        <v>299.8</v>
      </c>
      <c r="J1193" s="18" t="e">
        <f>J1194+#REF!</f>
        <v>#REF!</v>
      </c>
      <c r="K1193" s="18" t="e">
        <f>K1194+#REF!</f>
        <v>#REF!</v>
      </c>
    </row>
    <row r="1194" spans="1:11" ht="27.6" customHeight="1">
      <c r="A1194" s="4"/>
      <c r="B1194" s="4"/>
      <c r="C1194" s="4" t="s">
        <v>377</v>
      </c>
      <c r="D1194" s="4" t="s">
        <v>19</v>
      </c>
      <c r="E1194" s="5" t="s">
        <v>797</v>
      </c>
      <c r="F1194" s="20" t="s">
        <v>45</v>
      </c>
      <c r="G1194" s="21" t="s">
        <v>46</v>
      </c>
      <c r="H1194" s="18">
        <f>H1195</f>
        <v>299.8</v>
      </c>
      <c r="I1194" s="18">
        <f>I1195</f>
        <v>299.8</v>
      </c>
    </row>
    <row r="1195" spans="1:11">
      <c r="A1195" s="4"/>
      <c r="B1195" s="4"/>
      <c r="C1195" s="4" t="s">
        <v>377</v>
      </c>
      <c r="D1195" s="4" t="s">
        <v>19</v>
      </c>
      <c r="E1195" s="5" t="s">
        <v>797</v>
      </c>
      <c r="F1195" s="4" t="s">
        <v>47</v>
      </c>
      <c r="G1195" s="178" t="s">
        <v>48</v>
      </c>
      <c r="H1195" s="18">
        <v>299.8</v>
      </c>
      <c r="I1195" s="18">
        <v>299.8</v>
      </c>
    </row>
    <row r="1196" spans="1:11" ht="60">
      <c r="A1196" s="4"/>
      <c r="B1196" s="4"/>
      <c r="C1196" s="4" t="s">
        <v>377</v>
      </c>
      <c r="D1196" s="4" t="s">
        <v>19</v>
      </c>
      <c r="E1196" s="5" t="s">
        <v>786</v>
      </c>
      <c r="F1196" s="4"/>
      <c r="G1196" s="201" t="s">
        <v>785</v>
      </c>
      <c r="H1196" s="18">
        <f>H1197</f>
        <v>299.8</v>
      </c>
      <c r="I1196" s="18">
        <f>I1197</f>
        <v>299.8</v>
      </c>
    </row>
    <row r="1197" spans="1:11" ht="24" customHeight="1">
      <c r="A1197" s="4"/>
      <c r="B1197" s="4"/>
      <c r="C1197" s="4" t="s">
        <v>377</v>
      </c>
      <c r="D1197" s="4" t="s">
        <v>19</v>
      </c>
      <c r="E1197" s="5" t="s">
        <v>786</v>
      </c>
      <c r="F1197" s="20" t="s">
        <v>45</v>
      </c>
      <c r="G1197" s="21" t="s">
        <v>46</v>
      </c>
      <c r="H1197" s="18">
        <f>H1198</f>
        <v>299.8</v>
      </c>
      <c r="I1197" s="18">
        <f t="shared" ref="I1197:K1197" si="188">I1198</f>
        <v>299.8</v>
      </c>
      <c r="J1197" s="18">
        <f t="shared" si="188"/>
        <v>0</v>
      </c>
      <c r="K1197" s="18">
        <f t="shared" si="188"/>
        <v>0</v>
      </c>
    </row>
    <row r="1198" spans="1:11">
      <c r="A1198" s="4"/>
      <c r="B1198" s="4"/>
      <c r="C1198" s="4" t="s">
        <v>377</v>
      </c>
      <c r="D1198" s="4" t="s">
        <v>19</v>
      </c>
      <c r="E1198" s="5" t="s">
        <v>786</v>
      </c>
      <c r="F1198" s="4" t="s">
        <v>47</v>
      </c>
      <c r="G1198" s="178" t="s">
        <v>48</v>
      </c>
      <c r="H1198" s="18">
        <v>299.8</v>
      </c>
      <c r="I1198" s="18">
        <v>299.8</v>
      </c>
    </row>
    <row r="1199" spans="1:11" ht="48">
      <c r="A1199" s="4"/>
      <c r="B1199" s="4"/>
      <c r="C1199" s="4" t="s">
        <v>377</v>
      </c>
      <c r="D1199" s="4" t="s">
        <v>19</v>
      </c>
      <c r="E1199" s="5" t="s">
        <v>792</v>
      </c>
      <c r="F1199" s="4"/>
      <c r="G1199" s="201" t="s">
        <v>791</v>
      </c>
      <c r="H1199" s="18">
        <f>H1200</f>
        <v>300</v>
      </c>
      <c r="I1199" s="18">
        <f>I1200</f>
        <v>296.49799999999999</v>
      </c>
    </row>
    <row r="1200" spans="1:11" ht="36">
      <c r="A1200" s="4"/>
      <c r="B1200" s="4"/>
      <c r="C1200" s="4" t="s">
        <v>377</v>
      </c>
      <c r="D1200" s="4" t="s">
        <v>19</v>
      </c>
      <c r="E1200" s="5" t="s">
        <v>792</v>
      </c>
      <c r="F1200" s="32" t="s">
        <v>100</v>
      </c>
      <c r="G1200" s="21" t="s">
        <v>101</v>
      </c>
      <c r="H1200" s="18">
        <f t="shared" ref="H1200:I1200" si="189">H1201</f>
        <v>300</v>
      </c>
      <c r="I1200" s="18">
        <f t="shared" si="189"/>
        <v>296.49799999999999</v>
      </c>
    </row>
    <row r="1201" spans="1:11" ht="24">
      <c r="A1201" s="4"/>
      <c r="B1201" s="4"/>
      <c r="C1201" s="4" t="s">
        <v>377</v>
      </c>
      <c r="D1201" s="4" t="s">
        <v>19</v>
      </c>
      <c r="E1201" s="5" t="s">
        <v>792</v>
      </c>
      <c r="F1201" s="4">
        <v>612</v>
      </c>
      <c r="G1201" s="201" t="s">
        <v>333</v>
      </c>
      <c r="H1201" s="18">
        <v>300</v>
      </c>
      <c r="I1201" s="18">
        <v>296.49799999999999</v>
      </c>
    </row>
    <row r="1202" spans="1:11" ht="69.599999999999994" customHeight="1">
      <c r="A1202" s="4"/>
      <c r="B1202" s="4"/>
      <c r="C1202" s="4" t="s">
        <v>377</v>
      </c>
      <c r="D1202" s="4" t="s">
        <v>19</v>
      </c>
      <c r="E1202" s="5" t="s">
        <v>794</v>
      </c>
      <c r="F1202" s="4"/>
      <c r="G1202" s="201" t="s">
        <v>795</v>
      </c>
      <c r="H1202" s="18">
        <f>H1203</f>
        <v>2000</v>
      </c>
      <c r="I1202" s="18">
        <f>I1203</f>
        <v>2000</v>
      </c>
    </row>
    <row r="1203" spans="1:11" ht="36">
      <c r="A1203" s="4"/>
      <c r="B1203" s="4"/>
      <c r="C1203" s="4" t="s">
        <v>377</v>
      </c>
      <c r="D1203" s="4" t="s">
        <v>19</v>
      </c>
      <c r="E1203" s="5" t="s">
        <v>794</v>
      </c>
      <c r="F1203" s="32" t="s">
        <v>100</v>
      </c>
      <c r="G1203" s="21" t="s">
        <v>101</v>
      </c>
      <c r="H1203" s="18">
        <f t="shared" ref="H1203:I1203" si="190">H1204</f>
        <v>2000</v>
      </c>
      <c r="I1203" s="18">
        <f t="shared" si="190"/>
        <v>2000</v>
      </c>
    </row>
    <row r="1204" spans="1:11" ht="24">
      <c r="A1204" s="4"/>
      <c r="B1204" s="4"/>
      <c r="C1204" s="4" t="s">
        <v>377</v>
      </c>
      <c r="D1204" s="4" t="s">
        <v>19</v>
      </c>
      <c r="E1204" s="5" t="s">
        <v>794</v>
      </c>
      <c r="F1204" s="4">
        <v>612</v>
      </c>
      <c r="G1204" s="201" t="s">
        <v>333</v>
      </c>
      <c r="H1204" s="18">
        <v>2000</v>
      </c>
      <c r="I1204" s="18">
        <v>2000</v>
      </c>
    </row>
    <row r="1205" spans="1:11" ht="36">
      <c r="A1205" s="4"/>
      <c r="B1205" s="4"/>
      <c r="C1205" s="4" t="s">
        <v>377</v>
      </c>
      <c r="D1205" s="4" t="s">
        <v>19</v>
      </c>
      <c r="E1205" s="5" t="s">
        <v>665</v>
      </c>
      <c r="F1205" s="4"/>
      <c r="G1205" s="201" t="s">
        <v>666</v>
      </c>
      <c r="H1205" s="18">
        <f>H1209+H1206</f>
        <v>7073.7039999999997</v>
      </c>
      <c r="I1205" s="18">
        <f>I1209+I1206</f>
        <v>7073.7039999999997</v>
      </c>
    </row>
    <row r="1206" spans="1:11" ht="69.599999999999994" customHeight="1">
      <c r="A1206" s="4"/>
      <c r="B1206" s="4"/>
      <c r="C1206" s="4" t="s">
        <v>377</v>
      </c>
      <c r="D1206" s="4" t="s">
        <v>19</v>
      </c>
      <c r="E1206" s="5" t="s">
        <v>667</v>
      </c>
      <c r="F1206" s="4"/>
      <c r="G1206" s="201" t="s">
        <v>668</v>
      </c>
      <c r="H1206" s="18">
        <f t="shared" ref="H1206:I1207" si="191">H1207</f>
        <v>1842.7</v>
      </c>
      <c r="I1206" s="18">
        <f t="shared" si="191"/>
        <v>1842.7</v>
      </c>
    </row>
    <row r="1207" spans="1:11" ht="36">
      <c r="A1207" s="4"/>
      <c r="B1207" s="4"/>
      <c r="C1207" s="4" t="s">
        <v>377</v>
      </c>
      <c r="D1207" s="4" t="s">
        <v>19</v>
      </c>
      <c r="E1207" s="5" t="s">
        <v>667</v>
      </c>
      <c r="F1207" s="20" t="s">
        <v>100</v>
      </c>
      <c r="G1207" s="21" t="s">
        <v>101</v>
      </c>
      <c r="H1207" s="18">
        <f t="shared" si="191"/>
        <v>1842.7</v>
      </c>
      <c r="I1207" s="18">
        <f t="shared" si="191"/>
        <v>1842.7</v>
      </c>
    </row>
    <row r="1208" spans="1:11" ht="59.45" customHeight="1">
      <c r="A1208" s="4"/>
      <c r="B1208" s="4"/>
      <c r="C1208" s="4" t="s">
        <v>377</v>
      </c>
      <c r="D1208" s="4" t="s">
        <v>19</v>
      </c>
      <c r="E1208" s="5" t="s">
        <v>667</v>
      </c>
      <c r="F1208" s="4" t="s">
        <v>397</v>
      </c>
      <c r="G1208" s="201" t="s">
        <v>103</v>
      </c>
      <c r="H1208" s="18">
        <v>1842.7</v>
      </c>
      <c r="I1208" s="18">
        <v>1842.7</v>
      </c>
    </row>
    <row r="1209" spans="1:11" ht="36">
      <c r="A1209" s="4"/>
      <c r="B1209" s="4"/>
      <c r="C1209" s="4" t="s">
        <v>377</v>
      </c>
      <c r="D1209" s="4" t="s">
        <v>19</v>
      </c>
      <c r="E1209" s="5" t="s">
        <v>669</v>
      </c>
      <c r="F1209" s="4"/>
      <c r="G1209" s="201" t="s">
        <v>670</v>
      </c>
      <c r="H1209" s="18">
        <f t="shared" ref="H1209:I1210" si="192">H1210</f>
        <v>5231.0039999999999</v>
      </c>
      <c r="I1209" s="18">
        <f t="shared" si="192"/>
        <v>5231.0039999999999</v>
      </c>
    </row>
    <row r="1210" spans="1:11" ht="36">
      <c r="A1210" s="4"/>
      <c r="B1210" s="4"/>
      <c r="C1210" s="4" t="s">
        <v>377</v>
      </c>
      <c r="D1210" s="4" t="s">
        <v>19</v>
      </c>
      <c r="E1210" s="5" t="s">
        <v>669</v>
      </c>
      <c r="F1210" s="32" t="s">
        <v>100</v>
      </c>
      <c r="G1210" s="21" t="s">
        <v>101</v>
      </c>
      <c r="H1210" s="18">
        <f t="shared" si="192"/>
        <v>5231.0039999999999</v>
      </c>
      <c r="I1210" s="18">
        <f t="shared" si="192"/>
        <v>5231.0039999999999</v>
      </c>
    </row>
    <row r="1211" spans="1:11" ht="57.6" customHeight="1">
      <c r="A1211" s="4"/>
      <c r="B1211" s="4"/>
      <c r="C1211" s="4" t="s">
        <v>377</v>
      </c>
      <c r="D1211" s="4" t="s">
        <v>19</v>
      </c>
      <c r="E1211" s="5" t="s">
        <v>669</v>
      </c>
      <c r="F1211" s="4" t="s">
        <v>397</v>
      </c>
      <c r="G1211" s="201" t="s">
        <v>103</v>
      </c>
      <c r="H1211" s="18">
        <v>5231.0039999999999</v>
      </c>
      <c r="I1211" s="18">
        <v>5231.0039999999999</v>
      </c>
    </row>
    <row r="1212" spans="1:11" ht="46.15" customHeight="1">
      <c r="A1212" s="4"/>
      <c r="B1212" s="4"/>
      <c r="C1212" s="4" t="s">
        <v>377</v>
      </c>
      <c r="D1212" s="4" t="s">
        <v>19</v>
      </c>
      <c r="E1212" s="5" t="s">
        <v>671</v>
      </c>
      <c r="F1212" s="4"/>
      <c r="G1212" s="201" t="s">
        <v>672</v>
      </c>
      <c r="H1212" s="18">
        <f>H1216+H1213+H1219+H1222+H1225</f>
        <v>56635.890000000007</v>
      </c>
      <c r="I1212" s="18">
        <f t="shared" ref="I1212:K1212" si="193">I1216+I1213+I1219+I1222+I1225</f>
        <v>56635.890000000007</v>
      </c>
      <c r="J1212" s="18">
        <f t="shared" si="193"/>
        <v>0</v>
      </c>
      <c r="K1212" s="18">
        <f t="shared" si="193"/>
        <v>0</v>
      </c>
    </row>
    <row r="1213" spans="1:11" ht="46.15" customHeight="1">
      <c r="A1213" s="4"/>
      <c r="B1213" s="4"/>
      <c r="C1213" s="4" t="s">
        <v>377</v>
      </c>
      <c r="D1213" s="4" t="s">
        <v>19</v>
      </c>
      <c r="E1213" s="5" t="s">
        <v>673</v>
      </c>
      <c r="F1213" s="4"/>
      <c r="G1213" s="201" t="s">
        <v>674</v>
      </c>
      <c r="H1213" s="18">
        <f t="shared" ref="H1213:I1214" si="194">H1214</f>
        <v>45782.9</v>
      </c>
      <c r="I1213" s="18">
        <f t="shared" si="194"/>
        <v>45782.9</v>
      </c>
    </row>
    <row r="1214" spans="1:11" ht="36">
      <c r="A1214" s="4"/>
      <c r="B1214" s="4"/>
      <c r="C1214" s="4" t="s">
        <v>377</v>
      </c>
      <c r="D1214" s="4" t="s">
        <v>19</v>
      </c>
      <c r="E1214" s="5" t="s">
        <v>673</v>
      </c>
      <c r="F1214" s="32" t="s">
        <v>100</v>
      </c>
      <c r="G1214" s="21" t="s">
        <v>101</v>
      </c>
      <c r="H1214" s="18">
        <f t="shared" si="194"/>
        <v>45782.9</v>
      </c>
      <c r="I1214" s="18">
        <f t="shared" si="194"/>
        <v>45782.9</v>
      </c>
    </row>
    <row r="1215" spans="1:11" ht="57.6" customHeight="1">
      <c r="A1215" s="4"/>
      <c r="B1215" s="4"/>
      <c r="C1215" s="4" t="s">
        <v>377</v>
      </c>
      <c r="D1215" s="4" t="s">
        <v>19</v>
      </c>
      <c r="E1215" s="5" t="s">
        <v>673</v>
      </c>
      <c r="F1215" s="4" t="s">
        <v>397</v>
      </c>
      <c r="G1215" s="201" t="s">
        <v>103</v>
      </c>
      <c r="H1215" s="18">
        <v>45782.9</v>
      </c>
      <c r="I1215" s="18">
        <v>45782.9</v>
      </c>
    </row>
    <row r="1216" spans="1:11" ht="36">
      <c r="A1216" s="4"/>
      <c r="B1216" s="4"/>
      <c r="C1216" s="4" t="s">
        <v>377</v>
      </c>
      <c r="D1216" s="4" t="s">
        <v>19</v>
      </c>
      <c r="E1216" s="5" t="s">
        <v>675</v>
      </c>
      <c r="F1216" s="4"/>
      <c r="G1216" s="201" t="s">
        <v>676</v>
      </c>
      <c r="H1216" s="18">
        <f t="shared" ref="H1216:I1217" si="195">H1217</f>
        <v>8550.4</v>
      </c>
      <c r="I1216" s="18">
        <f t="shared" si="195"/>
        <v>8550.4</v>
      </c>
    </row>
    <row r="1217" spans="1:9" ht="36">
      <c r="A1217" s="4"/>
      <c r="B1217" s="4"/>
      <c r="C1217" s="4" t="s">
        <v>377</v>
      </c>
      <c r="D1217" s="4" t="s">
        <v>19</v>
      </c>
      <c r="E1217" s="5" t="s">
        <v>675</v>
      </c>
      <c r="F1217" s="32" t="s">
        <v>100</v>
      </c>
      <c r="G1217" s="21" t="s">
        <v>101</v>
      </c>
      <c r="H1217" s="18">
        <f t="shared" si="195"/>
        <v>8550.4</v>
      </c>
      <c r="I1217" s="18">
        <f t="shared" si="195"/>
        <v>8550.4</v>
      </c>
    </row>
    <row r="1218" spans="1:9" ht="58.9" customHeight="1">
      <c r="A1218" s="4"/>
      <c r="B1218" s="4"/>
      <c r="C1218" s="4" t="s">
        <v>377</v>
      </c>
      <c r="D1218" s="4" t="s">
        <v>19</v>
      </c>
      <c r="E1218" s="5" t="s">
        <v>675</v>
      </c>
      <c r="F1218" s="4" t="s">
        <v>397</v>
      </c>
      <c r="G1218" s="201" t="s">
        <v>103</v>
      </c>
      <c r="H1218" s="18">
        <v>8550.4</v>
      </c>
      <c r="I1218" s="18">
        <v>8550.4</v>
      </c>
    </row>
    <row r="1219" spans="1:9" ht="36">
      <c r="A1219" s="4"/>
      <c r="B1219" s="4"/>
      <c r="C1219" s="4" t="s">
        <v>377</v>
      </c>
      <c r="D1219" s="4" t="s">
        <v>19</v>
      </c>
      <c r="E1219" s="5" t="s">
        <v>677</v>
      </c>
      <c r="F1219" s="4"/>
      <c r="G1219" s="201" t="s">
        <v>678</v>
      </c>
      <c r="H1219" s="18">
        <f t="shared" ref="H1219:I1220" si="196">H1220</f>
        <v>419.42</v>
      </c>
      <c r="I1219" s="18">
        <f t="shared" si="196"/>
        <v>419.42</v>
      </c>
    </row>
    <row r="1220" spans="1:9" ht="36">
      <c r="A1220" s="4"/>
      <c r="B1220" s="4"/>
      <c r="C1220" s="4" t="s">
        <v>377</v>
      </c>
      <c r="D1220" s="4" t="s">
        <v>19</v>
      </c>
      <c r="E1220" s="5" t="s">
        <v>677</v>
      </c>
      <c r="F1220" s="32" t="s">
        <v>100</v>
      </c>
      <c r="G1220" s="21" t="s">
        <v>101</v>
      </c>
      <c r="H1220" s="18">
        <f t="shared" si="196"/>
        <v>419.42</v>
      </c>
      <c r="I1220" s="18">
        <f t="shared" si="196"/>
        <v>419.42</v>
      </c>
    </row>
    <row r="1221" spans="1:9" ht="58.15" customHeight="1">
      <c r="A1221" s="4"/>
      <c r="B1221" s="4"/>
      <c r="C1221" s="4" t="s">
        <v>377</v>
      </c>
      <c r="D1221" s="4" t="s">
        <v>19</v>
      </c>
      <c r="E1221" s="5" t="s">
        <v>677</v>
      </c>
      <c r="F1221" s="4" t="s">
        <v>397</v>
      </c>
      <c r="G1221" s="201" t="s">
        <v>103</v>
      </c>
      <c r="H1221" s="18">
        <v>419.42</v>
      </c>
      <c r="I1221" s="18">
        <v>419.42</v>
      </c>
    </row>
    <row r="1222" spans="1:9" ht="36">
      <c r="A1222" s="4"/>
      <c r="B1222" s="4"/>
      <c r="C1222" s="4" t="s">
        <v>377</v>
      </c>
      <c r="D1222" s="4" t="s">
        <v>19</v>
      </c>
      <c r="E1222" s="5" t="s">
        <v>679</v>
      </c>
      <c r="F1222" s="4"/>
      <c r="G1222" s="201" t="s">
        <v>680</v>
      </c>
      <c r="H1222" s="18">
        <f t="shared" ref="H1222:I1223" si="197">H1223</f>
        <v>359.49900000000002</v>
      </c>
      <c r="I1222" s="18">
        <f t="shared" si="197"/>
        <v>359.49900000000002</v>
      </c>
    </row>
    <row r="1223" spans="1:9" ht="36">
      <c r="A1223" s="4"/>
      <c r="B1223" s="4"/>
      <c r="C1223" s="4" t="s">
        <v>377</v>
      </c>
      <c r="D1223" s="4" t="s">
        <v>19</v>
      </c>
      <c r="E1223" s="5" t="s">
        <v>679</v>
      </c>
      <c r="F1223" s="32" t="s">
        <v>100</v>
      </c>
      <c r="G1223" s="21" t="s">
        <v>101</v>
      </c>
      <c r="H1223" s="18">
        <f t="shared" si="197"/>
        <v>359.49900000000002</v>
      </c>
      <c r="I1223" s="18">
        <f t="shared" si="197"/>
        <v>359.49900000000002</v>
      </c>
    </row>
    <row r="1224" spans="1:9" ht="57.6" customHeight="1">
      <c r="A1224" s="4"/>
      <c r="B1224" s="4"/>
      <c r="C1224" s="4" t="s">
        <v>377</v>
      </c>
      <c r="D1224" s="4" t="s">
        <v>19</v>
      </c>
      <c r="E1224" s="5" t="s">
        <v>679</v>
      </c>
      <c r="F1224" s="4" t="s">
        <v>397</v>
      </c>
      <c r="G1224" s="201" t="s">
        <v>103</v>
      </c>
      <c r="H1224" s="18">
        <v>359.49900000000002</v>
      </c>
      <c r="I1224" s="18">
        <v>359.49900000000002</v>
      </c>
    </row>
    <row r="1225" spans="1:9" ht="36">
      <c r="A1225" s="4"/>
      <c r="B1225" s="4"/>
      <c r="C1225" s="4" t="s">
        <v>377</v>
      </c>
      <c r="D1225" s="4" t="s">
        <v>19</v>
      </c>
      <c r="E1225" s="5" t="s">
        <v>681</v>
      </c>
      <c r="F1225" s="4"/>
      <c r="G1225" s="201" t="s">
        <v>682</v>
      </c>
      <c r="H1225" s="18">
        <f>H1226</f>
        <v>1523.671</v>
      </c>
      <c r="I1225" s="18">
        <f t="shared" ref="I1225:I1226" si="198">I1226</f>
        <v>1523.671</v>
      </c>
    </row>
    <row r="1226" spans="1:9" ht="36">
      <c r="A1226" s="4"/>
      <c r="B1226" s="4"/>
      <c r="C1226" s="4" t="s">
        <v>377</v>
      </c>
      <c r="D1226" s="4" t="s">
        <v>19</v>
      </c>
      <c r="E1226" s="5" t="s">
        <v>681</v>
      </c>
      <c r="F1226" s="32" t="s">
        <v>100</v>
      </c>
      <c r="G1226" s="21" t="s">
        <v>101</v>
      </c>
      <c r="H1226" s="18">
        <f>H1227</f>
        <v>1523.671</v>
      </c>
      <c r="I1226" s="18">
        <f t="shared" si="198"/>
        <v>1523.671</v>
      </c>
    </row>
    <row r="1227" spans="1:9" ht="58.15" customHeight="1">
      <c r="A1227" s="4"/>
      <c r="B1227" s="4"/>
      <c r="C1227" s="4" t="s">
        <v>377</v>
      </c>
      <c r="D1227" s="4" t="s">
        <v>19</v>
      </c>
      <c r="E1227" s="5" t="s">
        <v>681</v>
      </c>
      <c r="F1227" s="4" t="s">
        <v>397</v>
      </c>
      <c r="G1227" s="201" t="s">
        <v>103</v>
      </c>
      <c r="H1227" s="18">
        <v>1523.671</v>
      </c>
      <c r="I1227" s="18">
        <v>1523.671</v>
      </c>
    </row>
    <row r="1228" spans="1:9" ht="36" customHeight="1">
      <c r="A1228" s="4"/>
      <c r="B1228" s="4"/>
      <c r="C1228" s="4" t="s">
        <v>377</v>
      </c>
      <c r="D1228" s="4" t="s">
        <v>19</v>
      </c>
      <c r="E1228" s="5" t="s">
        <v>683</v>
      </c>
      <c r="F1228" s="4"/>
      <c r="G1228" s="201" t="s">
        <v>684</v>
      </c>
      <c r="H1228" s="18">
        <f>H1232+H1229</f>
        <v>1250.806</v>
      </c>
      <c r="I1228" s="18">
        <f>I1232+I1229</f>
        <v>1250.806</v>
      </c>
    </row>
    <row r="1229" spans="1:9" ht="36">
      <c r="A1229" s="4"/>
      <c r="B1229" s="4"/>
      <c r="C1229" s="4" t="s">
        <v>377</v>
      </c>
      <c r="D1229" s="4" t="s">
        <v>19</v>
      </c>
      <c r="E1229" s="5" t="s">
        <v>685</v>
      </c>
      <c r="F1229" s="4"/>
      <c r="G1229" s="201" t="s">
        <v>686</v>
      </c>
      <c r="H1229" s="44">
        <f t="shared" ref="H1229:I1230" si="199">H1230</f>
        <v>620.4</v>
      </c>
      <c r="I1229" s="44">
        <f t="shared" si="199"/>
        <v>620.4</v>
      </c>
    </row>
    <row r="1230" spans="1:9" ht="36">
      <c r="A1230" s="4"/>
      <c r="B1230" s="4"/>
      <c r="C1230" s="4" t="s">
        <v>377</v>
      </c>
      <c r="D1230" s="4" t="s">
        <v>19</v>
      </c>
      <c r="E1230" s="5" t="s">
        <v>685</v>
      </c>
      <c r="F1230" s="32" t="s">
        <v>100</v>
      </c>
      <c r="G1230" s="21" t="s">
        <v>101</v>
      </c>
      <c r="H1230" s="44">
        <f t="shared" si="199"/>
        <v>620.4</v>
      </c>
      <c r="I1230" s="44">
        <f t="shared" si="199"/>
        <v>620.4</v>
      </c>
    </row>
    <row r="1231" spans="1:9" ht="24">
      <c r="A1231" s="4"/>
      <c r="B1231" s="4"/>
      <c r="C1231" s="4" t="s">
        <v>377</v>
      </c>
      <c r="D1231" s="4" t="s">
        <v>19</v>
      </c>
      <c r="E1231" s="5" t="s">
        <v>685</v>
      </c>
      <c r="F1231" s="4">
        <v>612</v>
      </c>
      <c r="G1231" s="201" t="s">
        <v>333</v>
      </c>
      <c r="H1231" s="44">
        <v>620.4</v>
      </c>
      <c r="I1231" s="44">
        <v>620.4</v>
      </c>
    </row>
    <row r="1232" spans="1:9" ht="60">
      <c r="A1232" s="4"/>
      <c r="B1232" s="4"/>
      <c r="C1232" s="4" t="s">
        <v>377</v>
      </c>
      <c r="D1232" s="4" t="s">
        <v>19</v>
      </c>
      <c r="E1232" s="5" t="s">
        <v>687</v>
      </c>
      <c r="F1232" s="4"/>
      <c r="G1232" s="201" t="s">
        <v>688</v>
      </c>
      <c r="H1232" s="18">
        <f t="shared" ref="H1232:I1233" si="200">H1233</f>
        <v>630.40599999999995</v>
      </c>
      <c r="I1232" s="18">
        <f t="shared" si="200"/>
        <v>630.40599999999995</v>
      </c>
    </row>
    <row r="1233" spans="1:9" ht="36">
      <c r="A1233" s="4"/>
      <c r="B1233" s="4"/>
      <c r="C1233" s="4" t="s">
        <v>377</v>
      </c>
      <c r="D1233" s="4" t="s">
        <v>19</v>
      </c>
      <c r="E1233" s="5" t="s">
        <v>687</v>
      </c>
      <c r="F1233" s="32" t="s">
        <v>100</v>
      </c>
      <c r="G1233" s="21" t="s">
        <v>101</v>
      </c>
      <c r="H1233" s="18">
        <f t="shared" si="200"/>
        <v>630.40599999999995</v>
      </c>
      <c r="I1233" s="18">
        <f t="shared" si="200"/>
        <v>630.40599999999995</v>
      </c>
    </row>
    <row r="1234" spans="1:9" ht="24">
      <c r="A1234" s="4"/>
      <c r="B1234" s="4"/>
      <c r="C1234" s="4" t="s">
        <v>377</v>
      </c>
      <c r="D1234" s="4" t="s">
        <v>19</v>
      </c>
      <c r="E1234" s="5" t="s">
        <v>687</v>
      </c>
      <c r="F1234" s="4">
        <v>612</v>
      </c>
      <c r="G1234" s="201" t="s">
        <v>333</v>
      </c>
      <c r="H1234" s="18">
        <v>630.40599999999995</v>
      </c>
      <c r="I1234" s="18">
        <v>630.40599999999995</v>
      </c>
    </row>
    <row r="1235" spans="1:9" ht="24">
      <c r="A1235" s="4"/>
      <c r="B1235" s="4"/>
      <c r="C1235" s="4" t="s">
        <v>377</v>
      </c>
      <c r="D1235" s="4" t="s">
        <v>19</v>
      </c>
      <c r="E1235" s="5" t="s">
        <v>689</v>
      </c>
      <c r="F1235" s="4"/>
      <c r="G1235" s="201" t="s">
        <v>690</v>
      </c>
      <c r="H1235" s="18">
        <f>H1236+H1239</f>
        <v>8189.2</v>
      </c>
      <c r="I1235" s="18">
        <f>I1236+I1239</f>
        <v>8189.2</v>
      </c>
    </row>
    <row r="1236" spans="1:9" ht="57" customHeight="1">
      <c r="A1236" s="4"/>
      <c r="B1236" s="4"/>
      <c r="C1236" s="4" t="s">
        <v>377</v>
      </c>
      <c r="D1236" s="4" t="s">
        <v>19</v>
      </c>
      <c r="E1236" s="5" t="s">
        <v>691</v>
      </c>
      <c r="F1236" s="4"/>
      <c r="G1236" s="201" t="s">
        <v>692</v>
      </c>
      <c r="H1236" s="18">
        <f>H1237</f>
        <v>7434</v>
      </c>
      <c r="I1236" s="18">
        <f>I1237</f>
        <v>7434</v>
      </c>
    </row>
    <row r="1237" spans="1:9" ht="36">
      <c r="A1237" s="4"/>
      <c r="B1237" s="4"/>
      <c r="C1237" s="4" t="s">
        <v>377</v>
      </c>
      <c r="D1237" s="4" t="s">
        <v>19</v>
      </c>
      <c r="E1237" s="5" t="s">
        <v>691</v>
      </c>
      <c r="F1237" s="32" t="s">
        <v>100</v>
      </c>
      <c r="G1237" s="21" t="s">
        <v>101</v>
      </c>
      <c r="H1237" s="18">
        <f>H1238</f>
        <v>7434</v>
      </c>
      <c r="I1237" s="18">
        <f t="shared" ref="I1237" si="201">I1238</f>
        <v>7434</v>
      </c>
    </row>
    <row r="1238" spans="1:9" ht="56.45" customHeight="1">
      <c r="A1238" s="4"/>
      <c r="B1238" s="4"/>
      <c r="C1238" s="4" t="s">
        <v>377</v>
      </c>
      <c r="D1238" s="4" t="s">
        <v>19</v>
      </c>
      <c r="E1238" s="5" t="s">
        <v>691</v>
      </c>
      <c r="F1238" s="4" t="s">
        <v>397</v>
      </c>
      <c r="G1238" s="201" t="s">
        <v>103</v>
      </c>
      <c r="H1238" s="18">
        <v>7434</v>
      </c>
      <c r="I1238" s="18">
        <v>7434</v>
      </c>
    </row>
    <row r="1239" spans="1:9" ht="72">
      <c r="A1239" s="4"/>
      <c r="B1239" s="4"/>
      <c r="C1239" s="4" t="s">
        <v>377</v>
      </c>
      <c r="D1239" s="4" t="s">
        <v>19</v>
      </c>
      <c r="E1239" s="5" t="s">
        <v>871</v>
      </c>
      <c r="F1239" s="4"/>
      <c r="G1239" s="201" t="s">
        <v>870</v>
      </c>
      <c r="H1239" s="18">
        <f>H1240</f>
        <v>755.2</v>
      </c>
      <c r="I1239" s="18">
        <f>I1240</f>
        <v>755.2</v>
      </c>
    </row>
    <row r="1240" spans="1:9" ht="36">
      <c r="A1240" s="4"/>
      <c r="B1240" s="4"/>
      <c r="C1240" s="4" t="s">
        <v>377</v>
      </c>
      <c r="D1240" s="4" t="s">
        <v>19</v>
      </c>
      <c r="E1240" s="5" t="s">
        <v>871</v>
      </c>
      <c r="F1240" s="32" t="s">
        <v>100</v>
      </c>
      <c r="G1240" s="21" t="s">
        <v>101</v>
      </c>
      <c r="H1240" s="18">
        <f>H1241</f>
        <v>755.2</v>
      </c>
      <c r="I1240" s="18">
        <f t="shared" ref="I1240" si="202">I1241</f>
        <v>755.2</v>
      </c>
    </row>
    <row r="1241" spans="1:9" ht="58.15" customHeight="1">
      <c r="A1241" s="4"/>
      <c r="B1241" s="4"/>
      <c r="C1241" s="4" t="s">
        <v>377</v>
      </c>
      <c r="D1241" s="4" t="s">
        <v>19</v>
      </c>
      <c r="E1241" s="5" t="s">
        <v>871</v>
      </c>
      <c r="F1241" s="4" t="s">
        <v>397</v>
      </c>
      <c r="G1241" s="201" t="s">
        <v>103</v>
      </c>
      <c r="H1241" s="18">
        <v>755.2</v>
      </c>
      <c r="I1241" s="18">
        <v>755.2</v>
      </c>
    </row>
    <row r="1242" spans="1:9" ht="60">
      <c r="A1242" s="4"/>
      <c r="B1242" s="4"/>
      <c r="C1242" s="4" t="s">
        <v>377</v>
      </c>
      <c r="D1242" s="4" t="s">
        <v>19</v>
      </c>
      <c r="E1242" s="5" t="s">
        <v>693</v>
      </c>
      <c r="F1242" s="4"/>
      <c r="G1242" s="201" t="s">
        <v>694</v>
      </c>
      <c r="H1242" s="18">
        <f>H1243</f>
        <v>4550</v>
      </c>
      <c r="I1242" s="18">
        <f>I1243</f>
        <v>4550</v>
      </c>
    </row>
    <row r="1243" spans="1:9" ht="48">
      <c r="A1243" s="4"/>
      <c r="B1243" s="4"/>
      <c r="C1243" s="4" t="s">
        <v>377</v>
      </c>
      <c r="D1243" s="4" t="s">
        <v>19</v>
      </c>
      <c r="E1243" s="5" t="s">
        <v>695</v>
      </c>
      <c r="F1243" s="4"/>
      <c r="G1243" s="201" t="s">
        <v>696</v>
      </c>
      <c r="H1243" s="18">
        <f t="shared" ref="H1243:I1244" si="203">H1244</f>
        <v>4550</v>
      </c>
      <c r="I1243" s="18">
        <f t="shared" si="203"/>
        <v>4550</v>
      </c>
    </row>
    <row r="1244" spans="1:9" ht="36">
      <c r="A1244" s="4"/>
      <c r="B1244" s="4"/>
      <c r="C1244" s="4" t="s">
        <v>377</v>
      </c>
      <c r="D1244" s="4" t="s">
        <v>19</v>
      </c>
      <c r="E1244" s="5" t="s">
        <v>695</v>
      </c>
      <c r="F1244" s="32" t="s">
        <v>100</v>
      </c>
      <c r="G1244" s="21" t="s">
        <v>101</v>
      </c>
      <c r="H1244" s="18">
        <f t="shared" si="203"/>
        <v>4550</v>
      </c>
      <c r="I1244" s="18">
        <f t="shared" si="203"/>
        <v>4550</v>
      </c>
    </row>
    <row r="1245" spans="1:9" ht="24">
      <c r="A1245" s="4"/>
      <c r="B1245" s="4"/>
      <c r="C1245" s="4" t="s">
        <v>377</v>
      </c>
      <c r="D1245" s="4" t="s">
        <v>19</v>
      </c>
      <c r="E1245" s="5" t="s">
        <v>695</v>
      </c>
      <c r="F1245" s="4">
        <v>612</v>
      </c>
      <c r="G1245" s="201" t="s">
        <v>333</v>
      </c>
      <c r="H1245" s="18">
        <v>4550</v>
      </c>
      <c r="I1245" s="18">
        <v>4550</v>
      </c>
    </row>
    <row r="1246" spans="1:9" ht="48">
      <c r="A1246" s="4"/>
      <c r="B1246" s="4"/>
      <c r="C1246" s="4" t="s">
        <v>377</v>
      </c>
      <c r="D1246" s="4" t="s">
        <v>19</v>
      </c>
      <c r="E1246" s="12" t="s">
        <v>465</v>
      </c>
      <c r="F1246" s="15"/>
      <c r="G1246" s="16" t="s">
        <v>466</v>
      </c>
      <c r="H1246" s="17">
        <f>H1247</f>
        <v>4690.1850000000004</v>
      </c>
      <c r="I1246" s="17">
        <f>I1247</f>
        <v>4690.067</v>
      </c>
    </row>
    <row r="1247" spans="1:9" ht="60">
      <c r="A1247" s="4"/>
      <c r="B1247" s="4"/>
      <c r="C1247" s="4" t="s">
        <v>377</v>
      </c>
      <c r="D1247" s="4" t="s">
        <v>19</v>
      </c>
      <c r="E1247" s="5" t="s">
        <v>467</v>
      </c>
      <c r="F1247" s="4"/>
      <c r="G1247" s="201" t="s">
        <v>468</v>
      </c>
      <c r="H1247" s="18">
        <f>H1248</f>
        <v>4690.1850000000004</v>
      </c>
      <c r="I1247" s="18">
        <f>I1248</f>
        <v>4690.067</v>
      </c>
    </row>
    <row r="1248" spans="1:9" ht="24.6" customHeight="1">
      <c r="A1248" s="4"/>
      <c r="B1248" s="4"/>
      <c r="C1248" s="4" t="s">
        <v>377</v>
      </c>
      <c r="D1248" s="4" t="s">
        <v>19</v>
      </c>
      <c r="E1248" s="5" t="s">
        <v>469</v>
      </c>
      <c r="F1248" s="4"/>
      <c r="G1248" s="201" t="s">
        <v>470</v>
      </c>
      <c r="H1248" s="18">
        <f>H1252+H1249+H1258+H1261+H1255+H1264+H1270+H1267</f>
        <v>4690.1850000000004</v>
      </c>
      <c r="I1248" s="18">
        <f>I1252+I1249+I1258+I1261+I1255+I1264+I1270+I1267</f>
        <v>4690.067</v>
      </c>
    </row>
    <row r="1249" spans="1:9" ht="48">
      <c r="A1249" s="4"/>
      <c r="B1249" s="4"/>
      <c r="C1249" s="4" t="s">
        <v>377</v>
      </c>
      <c r="D1249" s="4" t="s">
        <v>19</v>
      </c>
      <c r="E1249" s="5" t="s">
        <v>697</v>
      </c>
      <c r="F1249" s="4"/>
      <c r="G1249" s="201" t="s">
        <v>698</v>
      </c>
      <c r="H1249" s="18">
        <f>H1250</f>
        <v>478.37200000000001</v>
      </c>
      <c r="I1249" s="18">
        <f>I1250</f>
        <v>478.37200000000001</v>
      </c>
    </row>
    <row r="1250" spans="1:9" ht="36">
      <c r="A1250" s="4"/>
      <c r="B1250" s="4"/>
      <c r="C1250" s="4" t="s">
        <v>377</v>
      </c>
      <c r="D1250" s="4" t="s">
        <v>19</v>
      </c>
      <c r="E1250" s="5" t="s">
        <v>697</v>
      </c>
      <c r="F1250" s="32" t="s">
        <v>100</v>
      </c>
      <c r="G1250" s="21" t="s">
        <v>101</v>
      </c>
      <c r="H1250" s="18">
        <f>H1251</f>
        <v>478.37200000000001</v>
      </c>
      <c r="I1250" s="18">
        <f>I1251</f>
        <v>478.37200000000001</v>
      </c>
    </row>
    <row r="1251" spans="1:9" ht="24">
      <c r="A1251" s="4"/>
      <c r="B1251" s="4"/>
      <c r="C1251" s="4" t="s">
        <v>377</v>
      </c>
      <c r="D1251" s="4" t="s">
        <v>19</v>
      </c>
      <c r="E1251" s="5" t="s">
        <v>697</v>
      </c>
      <c r="F1251" s="4">
        <v>612</v>
      </c>
      <c r="G1251" s="201" t="s">
        <v>333</v>
      </c>
      <c r="H1251" s="18">
        <v>478.37200000000001</v>
      </c>
      <c r="I1251" s="18">
        <v>478.37200000000001</v>
      </c>
    </row>
    <row r="1252" spans="1:9" ht="36">
      <c r="A1252" s="4"/>
      <c r="B1252" s="4"/>
      <c r="C1252" s="4" t="s">
        <v>377</v>
      </c>
      <c r="D1252" s="4" t="s">
        <v>19</v>
      </c>
      <c r="E1252" s="5" t="s">
        <v>699</v>
      </c>
      <c r="F1252" s="4"/>
      <c r="G1252" s="201" t="s">
        <v>700</v>
      </c>
      <c r="H1252" s="230">
        <f>H1253</f>
        <v>1785.549</v>
      </c>
      <c r="I1252" s="18">
        <f t="shared" ref="I1252:I1253" si="204">I1253</f>
        <v>1785.549</v>
      </c>
    </row>
    <row r="1253" spans="1:9" ht="36">
      <c r="A1253" s="4"/>
      <c r="B1253" s="4"/>
      <c r="C1253" s="4" t="s">
        <v>377</v>
      </c>
      <c r="D1253" s="4" t="s">
        <v>19</v>
      </c>
      <c r="E1253" s="5" t="s">
        <v>699</v>
      </c>
      <c r="F1253" s="32" t="s">
        <v>100</v>
      </c>
      <c r="G1253" s="21" t="s">
        <v>101</v>
      </c>
      <c r="H1253" s="230">
        <f>H1254</f>
        <v>1785.549</v>
      </c>
      <c r="I1253" s="18">
        <f t="shared" si="204"/>
        <v>1785.549</v>
      </c>
    </row>
    <row r="1254" spans="1:9" ht="24">
      <c r="A1254" s="4"/>
      <c r="B1254" s="4"/>
      <c r="C1254" s="4" t="s">
        <v>377</v>
      </c>
      <c r="D1254" s="4" t="s">
        <v>19</v>
      </c>
      <c r="E1254" s="5" t="s">
        <v>699</v>
      </c>
      <c r="F1254" s="4">
        <v>612</v>
      </c>
      <c r="G1254" s="201" t="s">
        <v>333</v>
      </c>
      <c r="H1254" s="230">
        <v>1785.549</v>
      </c>
      <c r="I1254" s="18">
        <v>1785.549</v>
      </c>
    </row>
    <row r="1255" spans="1:9" ht="70.150000000000006" customHeight="1">
      <c r="A1255" s="4"/>
      <c r="B1255" s="4"/>
      <c r="C1255" s="4" t="s">
        <v>377</v>
      </c>
      <c r="D1255" s="4" t="s">
        <v>19</v>
      </c>
      <c r="E1255" s="5" t="s">
        <v>701</v>
      </c>
      <c r="F1255" s="4"/>
      <c r="G1255" s="201" t="s">
        <v>702</v>
      </c>
      <c r="H1255" s="18">
        <f>H1256</f>
        <v>44.7</v>
      </c>
      <c r="I1255" s="18">
        <f>I1256</f>
        <v>44.639000000000003</v>
      </c>
    </row>
    <row r="1256" spans="1:9" ht="36">
      <c r="A1256" s="4"/>
      <c r="B1256" s="4"/>
      <c r="C1256" s="4" t="s">
        <v>377</v>
      </c>
      <c r="D1256" s="4" t="s">
        <v>19</v>
      </c>
      <c r="E1256" s="5" t="s">
        <v>701</v>
      </c>
      <c r="F1256" s="32" t="s">
        <v>100</v>
      </c>
      <c r="G1256" s="21" t="s">
        <v>101</v>
      </c>
      <c r="H1256" s="18">
        <f>H1257</f>
        <v>44.7</v>
      </c>
      <c r="I1256" s="18">
        <f t="shared" ref="I1256" si="205">I1257</f>
        <v>44.639000000000003</v>
      </c>
    </row>
    <row r="1257" spans="1:9" ht="24">
      <c r="A1257" s="4"/>
      <c r="B1257" s="4"/>
      <c r="C1257" s="4" t="s">
        <v>377</v>
      </c>
      <c r="D1257" s="4" t="s">
        <v>19</v>
      </c>
      <c r="E1257" s="5" t="s">
        <v>701</v>
      </c>
      <c r="F1257" s="4">
        <v>612</v>
      </c>
      <c r="G1257" s="201" t="s">
        <v>333</v>
      </c>
      <c r="H1257" s="18">
        <v>44.7</v>
      </c>
      <c r="I1257" s="18">
        <v>44.639000000000003</v>
      </c>
    </row>
    <row r="1258" spans="1:9" ht="48">
      <c r="A1258" s="4"/>
      <c r="B1258" s="4"/>
      <c r="C1258" s="4" t="s">
        <v>377</v>
      </c>
      <c r="D1258" s="4" t="s">
        <v>19</v>
      </c>
      <c r="E1258" s="5" t="s">
        <v>703</v>
      </c>
      <c r="F1258" s="4"/>
      <c r="G1258" s="201" t="s">
        <v>704</v>
      </c>
      <c r="H1258" s="18">
        <f>H1259</f>
        <v>481.66399999999999</v>
      </c>
      <c r="I1258" s="18">
        <f t="shared" ref="I1258:I1259" si="206">I1259</f>
        <v>481.66300000000001</v>
      </c>
    </row>
    <row r="1259" spans="1:9" ht="36">
      <c r="A1259" s="4"/>
      <c r="B1259" s="4"/>
      <c r="C1259" s="4" t="s">
        <v>377</v>
      </c>
      <c r="D1259" s="4" t="s">
        <v>19</v>
      </c>
      <c r="E1259" s="5" t="s">
        <v>703</v>
      </c>
      <c r="F1259" s="32" t="s">
        <v>100</v>
      </c>
      <c r="G1259" s="21" t="s">
        <v>101</v>
      </c>
      <c r="H1259" s="18">
        <f>H1260</f>
        <v>481.66399999999999</v>
      </c>
      <c r="I1259" s="18">
        <f t="shared" si="206"/>
        <v>481.66300000000001</v>
      </c>
    </row>
    <row r="1260" spans="1:9" ht="24">
      <c r="A1260" s="4"/>
      <c r="B1260" s="4"/>
      <c r="C1260" s="4" t="s">
        <v>377</v>
      </c>
      <c r="D1260" s="4" t="s">
        <v>19</v>
      </c>
      <c r="E1260" s="5" t="s">
        <v>703</v>
      </c>
      <c r="F1260" s="4">
        <v>612</v>
      </c>
      <c r="G1260" s="201" t="s">
        <v>333</v>
      </c>
      <c r="H1260" s="18">
        <v>481.66399999999999</v>
      </c>
      <c r="I1260" s="18">
        <v>481.66300000000001</v>
      </c>
    </row>
    <row r="1261" spans="1:9" ht="48">
      <c r="A1261" s="4"/>
      <c r="B1261" s="4"/>
      <c r="C1261" s="4" t="s">
        <v>377</v>
      </c>
      <c r="D1261" s="4" t="s">
        <v>19</v>
      </c>
      <c r="E1261" s="5" t="s">
        <v>705</v>
      </c>
      <c r="F1261" s="4"/>
      <c r="G1261" s="201" t="s">
        <v>706</v>
      </c>
      <c r="H1261" s="18">
        <f>H1262</f>
        <v>1797.8340000000001</v>
      </c>
      <c r="I1261" s="18">
        <f t="shared" ref="I1261:I1262" si="207">I1262</f>
        <v>1797.8340000000001</v>
      </c>
    </row>
    <row r="1262" spans="1:9" ht="36">
      <c r="A1262" s="4"/>
      <c r="B1262" s="4"/>
      <c r="C1262" s="4" t="s">
        <v>377</v>
      </c>
      <c r="D1262" s="4" t="s">
        <v>19</v>
      </c>
      <c r="E1262" s="5" t="s">
        <v>705</v>
      </c>
      <c r="F1262" s="32" t="s">
        <v>100</v>
      </c>
      <c r="G1262" s="21" t="s">
        <v>101</v>
      </c>
      <c r="H1262" s="18">
        <f>H1263</f>
        <v>1797.8340000000001</v>
      </c>
      <c r="I1262" s="18">
        <f t="shared" si="207"/>
        <v>1797.8340000000001</v>
      </c>
    </row>
    <row r="1263" spans="1:9" ht="24">
      <c r="A1263" s="4"/>
      <c r="B1263" s="4"/>
      <c r="C1263" s="4" t="s">
        <v>377</v>
      </c>
      <c r="D1263" s="4" t="s">
        <v>19</v>
      </c>
      <c r="E1263" s="5" t="s">
        <v>705</v>
      </c>
      <c r="F1263" s="4">
        <v>612</v>
      </c>
      <c r="G1263" s="201" t="s">
        <v>333</v>
      </c>
      <c r="H1263" s="18">
        <v>1797.8340000000001</v>
      </c>
      <c r="I1263" s="18">
        <v>1797.8340000000001</v>
      </c>
    </row>
    <row r="1264" spans="1:9" ht="71.45" customHeight="1">
      <c r="A1264" s="4"/>
      <c r="B1264" s="4"/>
      <c r="C1264" s="4" t="s">
        <v>377</v>
      </c>
      <c r="D1264" s="4" t="s">
        <v>19</v>
      </c>
      <c r="E1264" s="5" t="s">
        <v>707</v>
      </c>
      <c r="F1264" s="4"/>
      <c r="G1264" s="201" t="s">
        <v>708</v>
      </c>
      <c r="H1264" s="18">
        <f>H1265</f>
        <v>45</v>
      </c>
      <c r="I1264" s="18">
        <f t="shared" ref="I1264:I1265" si="208">I1265</f>
        <v>44.945999999999998</v>
      </c>
    </row>
    <row r="1265" spans="1:9" ht="36">
      <c r="A1265" s="4"/>
      <c r="B1265" s="4"/>
      <c r="C1265" s="4" t="s">
        <v>377</v>
      </c>
      <c r="D1265" s="4" t="s">
        <v>19</v>
      </c>
      <c r="E1265" s="5" t="s">
        <v>707</v>
      </c>
      <c r="F1265" s="32" t="s">
        <v>100</v>
      </c>
      <c r="G1265" s="21" t="s">
        <v>101</v>
      </c>
      <c r="H1265" s="18">
        <f>H1266</f>
        <v>45</v>
      </c>
      <c r="I1265" s="18">
        <f t="shared" si="208"/>
        <v>44.945999999999998</v>
      </c>
    </row>
    <row r="1266" spans="1:9" ht="24">
      <c r="A1266" s="4"/>
      <c r="B1266" s="4"/>
      <c r="C1266" s="4" t="s">
        <v>377</v>
      </c>
      <c r="D1266" s="4" t="s">
        <v>19</v>
      </c>
      <c r="E1266" s="5" t="s">
        <v>707</v>
      </c>
      <c r="F1266" s="4">
        <v>612</v>
      </c>
      <c r="G1266" s="201" t="s">
        <v>333</v>
      </c>
      <c r="H1266" s="18">
        <v>45</v>
      </c>
      <c r="I1266" s="18">
        <v>44.945999999999998</v>
      </c>
    </row>
    <row r="1267" spans="1:9" ht="60">
      <c r="A1267" s="4"/>
      <c r="B1267" s="4"/>
      <c r="C1267" s="4" t="s">
        <v>377</v>
      </c>
      <c r="D1267" s="4" t="s">
        <v>19</v>
      </c>
      <c r="E1267" s="5" t="s">
        <v>781</v>
      </c>
      <c r="F1267" s="4"/>
      <c r="G1267" s="201" t="s">
        <v>780</v>
      </c>
      <c r="H1267" s="18">
        <f>H1268</f>
        <v>25.202999999999999</v>
      </c>
      <c r="I1267" s="18">
        <f t="shared" ref="I1267:I1268" si="209">I1268</f>
        <v>25.202000000000002</v>
      </c>
    </row>
    <row r="1268" spans="1:9" ht="36">
      <c r="A1268" s="4"/>
      <c r="B1268" s="4"/>
      <c r="C1268" s="4" t="s">
        <v>377</v>
      </c>
      <c r="D1268" s="4" t="s">
        <v>19</v>
      </c>
      <c r="E1268" s="5" t="s">
        <v>781</v>
      </c>
      <c r="F1268" s="32" t="s">
        <v>100</v>
      </c>
      <c r="G1268" s="21" t="s">
        <v>101</v>
      </c>
      <c r="H1268" s="18">
        <f>H1269</f>
        <v>25.202999999999999</v>
      </c>
      <c r="I1268" s="18">
        <f t="shared" si="209"/>
        <v>25.202000000000002</v>
      </c>
    </row>
    <row r="1269" spans="1:9" ht="24">
      <c r="A1269" s="4"/>
      <c r="B1269" s="4"/>
      <c r="C1269" s="4" t="s">
        <v>377</v>
      </c>
      <c r="D1269" s="4" t="s">
        <v>19</v>
      </c>
      <c r="E1269" s="5" t="s">
        <v>781</v>
      </c>
      <c r="F1269" s="4">
        <v>612</v>
      </c>
      <c r="G1269" s="201" t="s">
        <v>333</v>
      </c>
      <c r="H1269" s="18">
        <v>25.202999999999999</v>
      </c>
      <c r="I1269" s="18">
        <v>25.202000000000002</v>
      </c>
    </row>
    <row r="1270" spans="1:9" ht="60">
      <c r="A1270" s="4"/>
      <c r="B1270" s="4"/>
      <c r="C1270" s="4" t="s">
        <v>377</v>
      </c>
      <c r="D1270" s="4" t="s">
        <v>19</v>
      </c>
      <c r="E1270" s="5" t="s">
        <v>782</v>
      </c>
      <c r="F1270" s="4"/>
      <c r="G1270" s="201" t="s">
        <v>783</v>
      </c>
      <c r="H1270" s="18">
        <f>H1271</f>
        <v>31.863</v>
      </c>
      <c r="I1270" s="18">
        <f t="shared" ref="I1270:I1271" si="210">I1271</f>
        <v>31.861999999999998</v>
      </c>
    </row>
    <row r="1271" spans="1:9" ht="36">
      <c r="A1271" s="4"/>
      <c r="B1271" s="4"/>
      <c r="C1271" s="4" t="s">
        <v>377</v>
      </c>
      <c r="D1271" s="4" t="s">
        <v>19</v>
      </c>
      <c r="E1271" s="5" t="s">
        <v>782</v>
      </c>
      <c r="F1271" s="32" t="s">
        <v>100</v>
      </c>
      <c r="G1271" s="21" t="s">
        <v>101</v>
      </c>
      <c r="H1271" s="18">
        <f>H1272</f>
        <v>31.863</v>
      </c>
      <c r="I1271" s="18">
        <f t="shared" si="210"/>
        <v>31.861999999999998</v>
      </c>
    </row>
    <row r="1272" spans="1:9" ht="24">
      <c r="A1272" s="4"/>
      <c r="B1272" s="4"/>
      <c r="C1272" s="4" t="s">
        <v>377</v>
      </c>
      <c r="D1272" s="4" t="s">
        <v>19</v>
      </c>
      <c r="E1272" s="5" t="s">
        <v>782</v>
      </c>
      <c r="F1272" s="4">
        <v>612</v>
      </c>
      <c r="G1272" s="201" t="s">
        <v>333</v>
      </c>
      <c r="H1272" s="18">
        <v>31.863</v>
      </c>
      <c r="I1272" s="18">
        <v>31.861999999999998</v>
      </c>
    </row>
    <row r="1273" spans="1:9">
      <c r="A1273" s="4"/>
      <c r="B1273" s="4"/>
      <c r="C1273" s="11" t="s">
        <v>377</v>
      </c>
      <c r="D1273" s="11" t="s">
        <v>41</v>
      </c>
      <c r="E1273" s="11"/>
      <c r="F1273" s="24"/>
      <c r="G1273" s="13" t="s">
        <v>709</v>
      </c>
      <c r="H1273" s="14">
        <f>H1274+H1311</f>
        <v>127941.29699999999</v>
      </c>
      <c r="I1273" s="14">
        <f>I1274+I1311</f>
        <v>127806.696</v>
      </c>
    </row>
    <row r="1274" spans="1:9" ht="36">
      <c r="A1274" s="4"/>
      <c r="B1274" s="4"/>
      <c r="C1274" s="5" t="s">
        <v>377</v>
      </c>
      <c r="D1274" s="5" t="s">
        <v>41</v>
      </c>
      <c r="E1274" s="12" t="s">
        <v>380</v>
      </c>
      <c r="F1274" s="15"/>
      <c r="G1274" s="16" t="s">
        <v>381</v>
      </c>
      <c r="H1274" s="17">
        <f t="shared" ref="H1274:I1274" si="211">H1275</f>
        <v>125527.18299999999</v>
      </c>
      <c r="I1274" s="17">
        <f t="shared" si="211"/>
        <v>125392.626</v>
      </c>
    </row>
    <row r="1275" spans="1:9" ht="24">
      <c r="A1275" s="4"/>
      <c r="B1275" s="4"/>
      <c r="C1275" s="5" t="s">
        <v>377</v>
      </c>
      <c r="D1275" s="5" t="s">
        <v>41</v>
      </c>
      <c r="E1275" s="5" t="s">
        <v>391</v>
      </c>
      <c r="F1275" s="4"/>
      <c r="G1275" s="201" t="s">
        <v>392</v>
      </c>
      <c r="H1275" s="18">
        <f>H1276+H1307</f>
        <v>125527.18299999999</v>
      </c>
      <c r="I1275" s="18">
        <f>I1276+I1307</f>
        <v>125392.626</v>
      </c>
    </row>
    <row r="1276" spans="1:9" ht="48.6" customHeight="1">
      <c r="A1276" s="4"/>
      <c r="B1276" s="4"/>
      <c r="C1276" s="5" t="s">
        <v>377</v>
      </c>
      <c r="D1276" s="5" t="s">
        <v>41</v>
      </c>
      <c r="E1276" s="5" t="s">
        <v>393</v>
      </c>
      <c r="F1276" s="4"/>
      <c r="G1276" s="201" t="s">
        <v>394</v>
      </c>
      <c r="H1276" s="18">
        <f>H1277+H1283+H1286+H1280+H1289+H1292+H1295+H1298+H1301+H1304</f>
        <v>124751.08299999998</v>
      </c>
      <c r="I1276" s="18">
        <f>I1277+I1283+I1286+I1280+I1289+I1292+I1295+I1298+I1301+I1304</f>
        <v>124616.526</v>
      </c>
    </row>
    <row r="1277" spans="1:9" ht="23.45" customHeight="1">
      <c r="A1277" s="4"/>
      <c r="B1277" s="4"/>
      <c r="C1277" s="5" t="s">
        <v>377</v>
      </c>
      <c r="D1277" s="5" t="s">
        <v>41</v>
      </c>
      <c r="E1277" s="5" t="s">
        <v>710</v>
      </c>
      <c r="F1277" s="4"/>
      <c r="G1277" s="201" t="s">
        <v>711</v>
      </c>
      <c r="H1277" s="18">
        <f t="shared" ref="H1277:I1278" si="212">H1278</f>
        <v>70425.03</v>
      </c>
      <c r="I1277" s="18">
        <f t="shared" si="212"/>
        <v>70425.03</v>
      </c>
    </row>
    <row r="1278" spans="1:9" ht="36">
      <c r="A1278" s="4"/>
      <c r="B1278" s="4"/>
      <c r="C1278" s="5" t="s">
        <v>377</v>
      </c>
      <c r="D1278" s="5" t="s">
        <v>41</v>
      </c>
      <c r="E1278" s="5" t="s">
        <v>710</v>
      </c>
      <c r="F1278" s="32" t="s">
        <v>100</v>
      </c>
      <c r="G1278" s="21" t="s">
        <v>101</v>
      </c>
      <c r="H1278" s="18">
        <f t="shared" si="212"/>
        <v>70425.03</v>
      </c>
      <c r="I1278" s="18">
        <f t="shared" si="212"/>
        <v>70425.03</v>
      </c>
    </row>
    <row r="1279" spans="1:9" ht="58.15" customHeight="1">
      <c r="A1279" s="4"/>
      <c r="B1279" s="4"/>
      <c r="C1279" s="5" t="s">
        <v>377</v>
      </c>
      <c r="D1279" s="5" t="s">
        <v>41</v>
      </c>
      <c r="E1279" s="5" t="s">
        <v>710</v>
      </c>
      <c r="F1279" s="4" t="s">
        <v>397</v>
      </c>
      <c r="G1279" s="201" t="s">
        <v>103</v>
      </c>
      <c r="H1279" s="18">
        <v>70425.03</v>
      </c>
      <c r="I1279" s="18">
        <v>70425.03</v>
      </c>
    </row>
    <row r="1280" spans="1:9" ht="37.9" customHeight="1">
      <c r="A1280" s="4"/>
      <c r="B1280" s="4"/>
      <c r="C1280" s="5" t="s">
        <v>377</v>
      </c>
      <c r="D1280" s="5" t="s">
        <v>41</v>
      </c>
      <c r="E1280" s="5" t="s">
        <v>712</v>
      </c>
      <c r="F1280" s="4"/>
      <c r="G1280" s="201" t="s">
        <v>713</v>
      </c>
      <c r="H1280" s="18">
        <f t="shared" ref="H1280:I1281" si="213">H1281</f>
        <v>1890.6</v>
      </c>
      <c r="I1280" s="18">
        <f t="shared" si="213"/>
        <v>1890.6</v>
      </c>
    </row>
    <row r="1281" spans="1:9" ht="36">
      <c r="A1281" s="4"/>
      <c r="B1281" s="4"/>
      <c r="C1281" s="5" t="s">
        <v>377</v>
      </c>
      <c r="D1281" s="5" t="s">
        <v>41</v>
      </c>
      <c r="E1281" s="5" t="s">
        <v>712</v>
      </c>
      <c r="F1281" s="32" t="s">
        <v>100</v>
      </c>
      <c r="G1281" s="21" t="s">
        <v>101</v>
      </c>
      <c r="H1281" s="18">
        <f t="shared" si="213"/>
        <v>1890.6</v>
      </c>
      <c r="I1281" s="18">
        <f t="shared" si="213"/>
        <v>1890.6</v>
      </c>
    </row>
    <row r="1282" spans="1:9" ht="24">
      <c r="A1282" s="4"/>
      <c r="B1282" s="4"/>
      <c r="C1282" s="5" t="s">
        <v>377</v>
      </c>
      <c r="D1282" s="5" t="s">
        <v>41</v>
      </c>
      <c r="E1282" s="5" t="s">
        <v>712</v>
      </c>
      <c r="F1282" s="4">
        <v>612</v>
      </c>
      <c r="G1282" s="201" t="s">
        <v>333</v>
      </c>
      <c r="H1282" s="18">
        <v>1890.6</v>
      </c>
      <c r="I1282" s="18">
        <v>1890.6</v>
      </c>
    </row>
    <row r="1283" spans="1:9" ht="35.450000000000003" customHeight="1">
      <c r="A1283" s="4"/>
      <c r="B1283" s="4"/>
      <c r="C1283" s="5" t="s">
        <v>377</v>
      </c>
      <c r="D1283" s="5" t="s">
        <v>41</v>
      </c>
      <c r="E1283" s="5" t="s">
        <v>395</v>
      </c>
      <c r="F1283" s="4"/>
      <c r="G1283" s="201" t="s">
        <v>396</v>
      </c>
      <c r="H1283" s="18">
        <f t="shared" ref="H1283:I1283" si="214">H1284</f>
        <v>43050.620999999999</v>
      </c>
      <c r="I1283" s="18">
        <f t="shared" si="214"/>
        <v>42924.821000000004</v>
      </c>
    </row>
    <row r="1284" spans="1:9" ht="36">
      <c r="A1284" s="4"/>
      <c r="B1284" s="4"/>
      <c r="C1284" s="5" t="s">
        <v>377</v>
      </c>
      <c r="D1284" s="5" t="s">
        <v>41</v>
      </c>
      <c r="E1284" s="5" t="s">
        <v>395</v>
      </c>
      <c r="F1284" s="20" t="s">
        <v>100</v>
      </c>
      <c r="G1284" s="21" t="s">
        <v>101</v>
      </c>
      <c r="H1284" s="18">
        <f>H1285</f>
        <v>43050.620999999999</v>
      </c>
      <c r="I1284" s="18">
        <f>I1285</f>
        <v>42924.821000000004</v>
      </c>
    </row>
    <row r="1285" spans="1:9" ht="57.6" customHeight="1">
      <c r="A1285" s="4"/>
      <c r="B1285" s="4"/>
      <c r="C1285" s="5" t="s">
        <v>377</v>
      </c>
      <c r="D1285" s="5" t="s">
        <v>41</v>
      </c>
      <c r="E1285" s="5" t="s">
        <v>395</v>
      </c>
      <c r="F1285" s="4" t="s">
        <v>397</v>
      </c>
      <c r="G1285" s="201" t="s">
        <v>103</v>
      </c>
      <c r="H1285" s="18">
        <v>43050.620999999999</v>
      </c>
      <c r="I1285" s="18">
        <v>42924.821000000004</v>
      </c>
    </row>
    <row r="1286" spans="1:9" ht="46.15" customHeight="1">
      <c r="A1286" s="4"/>
      <c r="B1286" s="4"/>
      <c r="C1286" s="5" t="s">
        <v>377</v>
      </c>
      <c r="D1286" s="5" t="s">
        <v>41</v>
      </c>
      <c r="E1286" s="5" t="s">
        <v>400</v>
      </c>
      <c r="F1286" s="4"/>
      <c r="G1286" s="201" t="s">
        <v>401</v>
      </c>
      <c r="H1286" s="18">
        <f t="shared" ref="H1286:I1287" si="215">H1287</f>
        <v>434.85500000000002</v>
      </c>
      <c r="I1286" s="18">
        <f t="shared" si="215"/>
        <v>433.58499999999998</v>
      </c>
    </row>
    <row r="1287" spans="1:9" ht="36">
      <c r="A1287" s="4"/>
      <c r="B1287" s="4"/>
      <c r="C1287" s="5" t="s">
        <v>377</v>
      </c>
      <c r="D1287" s="5" t="s">
        <v>41</v>
      </c>
      <c r="E1287" s="5" t="s">
        <v>400</v>
      </c>
      <c r="F1287" s="20" t="s">
        <v>100</v>
      </c>
      <c r="G1287" s="21" t="s">
        <v>101</v>
      </c>
      <c r="H1287" s="18">
        <f t="shared" si="215"/>
        <v>434.85500000000002</v>
      </c>
      <c r="I1287" s="18">
        <f t="shared" si="215"/>
        <v>433.58499999999998</v>
      </c>
    </row>
    <row r="1288" spans="1:9" ht="58.9" customHeight="1">
      <c r="A1288" s="4"/>
      <c r="B1288" s="4"/>
      <c r="C1288" s="5" t="s">
        <v>377</v>
      </c>
      <c r="D1288" s="5" t="s">
        <v>41</v>
      </c>
      <c r="E1288" s="5" t="s">
        <v>400</v>
      </c>
      <c r="F1288" s="4" t="s">
        <v>397</v>
      </c>
      <c r="G1288" s="201" t="s">
        <v>103</v>
      </c>
      <c r="H1288" s="18">
        <v>434.85500000000002</v>
      </c>
      <c r="I1288" s="18">
        <v>433.58499999999998</v>
      </c>
    </row>
    <row r="1289" spans="1:9" ht="24" customHeight="1">
      <c r="A1289" s="4"/>
      <c r="B1289" s="4"/>
      <c r="C1289" s="5" t="s">
        <v>377</v>
      </c>
      <c r="D1289" s="5" t="s">
        <v>41</v>
      </c>
      <c r="E1289" s="5" t="s">
        <v>714</v>
      </c>
      <c r="F1289" s="4"/>
      <c r="G1289" s="201" t="s">
        <v>715</v>
      </c>
      <c r="H1289" s="18">
        <f>H1290</f>
        <v>296.23399999999998</v>
      </c>
      <c r="I1289" s="18">
        <f>I1290</f>
        <v>296.23399999999998</v>
      </c>
    </row>
    <row r="1290" spans="1:9" ht="36">
      <c r="A1290" s="4"/>
      <c r="B1290" s="4"/>
      <c r="C1290" s="5" t="s">
        <v>377</v>
      </c>
      <c r="D1290" s="5" t="s">
        <v>41</v>
      </c>
      <c r="E1290" s="5" t="s">
        <v>714</v>
      </c>
      <c r="F1290" s="32" t="s">
        <v>100</v>
      </c>
      <c r="G1290" s="21" t="s">
        <v>101</v>
      </c>
      <c r="H1290" s="18">
        <f>H1291</f>
        <v>296.23399999999998</v>
      </c>
      <c r="I1290" s="18">
        <f>I1291</f>
        <v>296.23399999999998</v>
      </c>
    </row>
    <row r="1291" spans="1:9" ht="24">
      <c r="A1291" s="4"/>
      <c r="B1291" s="4"/>
      <c r="C1291" s="5" t="s">
        <v>377</v>
      </c>
      <c r="D1291" s="5" t="s">
        <v>41</v>
      </c>
      <c r="E1291" s="5" t="s">
        <v>714</v>
      </c>
      <c r="F1291" s="4">
        <v>612</v>
      </c>
      <c r="G1291" s="201" t="s">
        <v>333</v>
      </c>
      <c r="H1291" s="18">
        <v>296.23399999999998</v>
      </c>
      <c r="I1291" s="18">
        <v>296.23399999999998</v>
      </c>
    </row>
    <row r="1292" spans="1:9" ht="34.15" customHeight="1">
      <c r="A1292" s="4"/>
      <c r="B1292" s="4"/>
      <c r="C1292" s="5" t="s">
        <v>377</v>
      </c>
      <c r="D1292" s="5" t="s">
        <v>41</v>
      </c>
      <c r="E1292" s="69" t="s">
        <v>716</v>
      </c>
      <c r="F1292" s="4"/>
      <c r="G1292" s="201" t="s">
        <v>717</v>
      </c>
      <c r="H1292" s="18">
        <f>H1293</f>
        <v>7395.1469999999999</v>
      </c>
      <c r="I1292" s="18">
        <f>I1293</f>
        <v>7395.1469999999999</v>
      </c>
    </row>
    <row r="1293" spans="1:9" ht="36">
      <c r="A1293" s="4"/>
      <c r="B1293" s="4"/>
      <c r="C1293" s="5" t="s">
        <v>377</v>
      </c>
      <c r="D1293" s="5" t="s">
        <v>41</v>
      </c>
      <c r="E1293" s="69" t="s">
        <v>716</v>
      </c>
      <c r="F1293" s="20" t="s">
        <v>100</v>
      </c>
      <c r="G1293" s="21" t="s">
        <v>101</v>
      </c>
      <c r="H1293" s="18">
        <f>H1294</f>
        <v>7395.1469999999999</v>
      </c>
      <c r="I1293" s="18">
        <f>I1294</f>
        <v>7395.1469999999999</v>
      </c>
    </row>
    <row r="1294" spans="1:9" ht="58.9" customHeight="1">
      <c r="A1294" s="4"/>
      <c r="B1294" s="4"/>
      <c r="C1294" s="5" t="s">
        <v>377</v>
      </c>
      <c r="D1294" s="5" t="s">
        <v>41</v>
      </c>
      <c r="E1294" s="69" t="s">
        <v>716</v>
      </c>
      <c r="F1294" s="4" t="s">
        <v>397</v>
      </c>
      <c r="G1294" s="201" t="s">
        <v>103</v>
      </c>
      <c r="H1294" s="18">
        <v>7395.1469999999999</v>
      </c>
      <c r="I1294" s="18">
        <v>7395.1469999999999</v>
      </c>
    </row>
    <row r="1295" spans="1:9" ht="25.9" customHeight="1">
      <c r="A1295" s="4"/>
      <c r="B1295" s="4"/>
      <c r="C1295" s="5" t="s">
        <v>377</v>
      </c>
      <c r="D1295" s="5" t="s">
        <v>41</v>
      </c>
      <c r="E1295" s="69" t="s">
        <v>718</v>
      </c>
      <c r="F1295" s="4"/>
      <c r="G1295" s="201" t="s">
        <v>629</v>
      </c>
      <c r="H1295" s="18">
        <f>H1296</f>
        <v>30</v>
      </c>
      <c r="I1295" s="18">
        <f>I1296</f>
        <v>30</v>
      </c>
    </row>
    <row r="1296" spans="1:9" ht="36">
      <c r="A1296" s="4"/>
      <c r="B1296" s="4"/>
      <c r="C1296" s="5" t="s">
        <v>377</v>
      </c>
      <c r="D1296" s="5" t="s">
        <v>41</v>
      </c>
      <c r="E1296" s="69" t="s">
        <v>718</v>
      </c>
      <c r="F1296" s="20" t="s">
        <v>100</v>
      </c>
      <c r="G1296" s="21" t="s">
        <v>101</v>
      </c>
      <c r="H1296" s="18">
        <f>H1297</f>
        <v>30</v>
      </c>
      <c r="I1296" s="18">
        <f t="shared" ref="I1296" si="216">I1297</f>
        <v>30</v>
      </c>
    </row>
    <row r="1297" spans="1:9" ht="22.9" customHeight="1">
      <c r="A1297" s="4"/>
      <c r="B1297" s="4"/>
      <c r="C1297" s="5" t="s">
        <v>377</v>
      </c>
      <c r="D1297" s="5" t="s">
        <v>41</v>
      </c>
      <c r="E1297" s="69" t="s">
        <v>718</v>
      </c>
      <c r="F1297" s="4">
        <v>612</v>
      </c>
      <c r="G1297" s="201" t="s">
        <v>333</v>
      </c>
      <c r="H1297" s="18">
        <v>30</v>
      </c>
      <c r="I1297" s="18">
        <v>30</v>
      </c>
    </row>
    <row r="1298" spans="1:9" ht="48">
      <c r="A1298" s="4"/>
      <c r="B1298" s="4"/>
      <c r="C1298" s="4" t="s">
        <v>377</v>
      </c>
      <c r="D1298" s="5" t="s">
        <v>41</v>
      </c>
      <c r="E1298" s="5" t="s">
        <v>793</v>
      </c>
      <c r="F1298" s="4"/>
      <c r="G1298" s="201" t="s">
        <v>791</v>
      </c>
      <c r="H1298" s="18">
        <f>H1299</f>
        <v>450</v>
      </c>
      <c r="I1298" s="18">
        <f>I1299</f>
        <v>450</v>
      </c>
    </row>
    <row r="1299" spans="1:9" ht="36">
      <c r="A1299" s="4"/>
      <c r="B1299" s="4"/>
      <c r="C1299" s="4" t="s">
        <v>377</v>
      </c>
      <c r="D1299" s="5" t="s">
        <v>41</v>
      </c>
      <c r="E1299" s="5" t="s">
        <v>793</v>
      </c>
      <c r="F1299" s="32" t="s">
        <v>100</v>
      </c>
      <c r="G1299" s="21" t="s">
        <v>101</v>
      </c>
      <c r="H1299" s="18">
        <f t="shared" ref="H1299:I1299" si="217">H1300</f>
        <v>450</v>
      </c>
      <c r="I1299" s="18">
        <f t="shared" si="217"/>
        <v>450</v>
      </c>
    </row>
    <row r="1300" spans="1:9" ht="24">
      <c r="A1300" s="4"/>
      <c r="B1300" s="4"/>
      <c r="C1300" s="4" t="s">
        <v>377</v>
      </c>
      <c r="D1300" s="5" t="s">
        <v>41</v>
      </c>
      <c r="E1300" s="5" t="s">
        <v>793</v>
      </c>
      <c r="F1300" s="4">
        <v>612</v>
      </c>
      <c r="G1300" s="201" t="s">
        <v>333</v>
      </c>
      <c r="H1300" s="18">
        <v>450</v>
      </c>
      <c r="I1300" s="18">
        <v>450</v>
      </c>
    </row>
    <row r="1301" spans="1:9" ht="48">
      <c r="A1301" s="4"/>
      <c r="B1301" s="4"/>
      <c r="C1301" s="5" t="s">
        <v>377</v>
      </c>
      <c r="D1301" s="5" t="s">
        <v>41</v>
      </c>
      <c r="E1301" s="5" t="s">
        <v>824</v>
      </c>
      <c r="F1301" s="4"/>
      <c r="G1301" s="201" t="s">
        <v>819</v>
      </c>
      <c r="H1301" s="18">
        <f>H1302</f>
        <v>770.81</v>
      </c>
      <c r="I1301" s="18">
        <f>I1302</f>
        <v>763.39800000000002</v>
      </c>
    </row>
    <row r="1302" spans="1:9" ht="36">
      <c r="A1302" s="4"/>
      <c r="B1302" s="4"/>
      <c r="C1302" s="5" t="s">
        <v>377</v>
      </c>
      <c r="D1302" s="5" t="s">
        <v>41</v>
      </c>
      <c r="E1302" s="5" t="s">
        <v>824</v>
      </c>
      <c r="F1302" s="20" t="s">
        <v>100</v>
      </c>
      <c r="G1302" s="21" t="s">
        <v>101</v>
      </c>
      <c r="H1302" s="18">
        <f>H1303</f>
        <v>770.81</v>
      </c>
      <c r="I1302" s="18">
        <f t="shared" ref="I1302" si="218">I1303</f>
        <v>763.39800000000002</v>
      </c>
    </row>
    <row r="1303" spans="1:9" ht="57" customHeight="1">
      <c r="A1303" s="4"/>
      <c r="B1303" s="4"/>
      <c r="C1303" s="5" t="s">
        <v>377</v>
      </c>
      <c r="D1303" s="5" t="s">
        <v>41</v>
      </c>
      <c r="E1303" s="5" t="s">
        <v>824</v>
      </c>
      <c r="F1303" s="4" t="s">
        <v>102</v>
      </c>
      <c r="G1303" s="201" t="s">
        <v>103</v>
      </c>
      <c r="H1303" s="18">
        <v>770.81</v>
      </c>
      <c r="I1303" s="18">
        <v>763.39800000000002</v>
      </c>
    </row>
    <row r="1304" spans="1:9" ht="60">
      <c r="A1304" s="4"/>
      <c r="B1304" s="4"/>
      <c r="C1304" s="5" t="s">
        <v>377</v>
      </c>
      <c r="D1304" s="5" t="s">
        <v>41</v>
      </c>
      <c r="E1304" s="5" t="s">
        <v>825</v>
      </c>
      <c r="F1304" s="4"/>
      <c r="G1304" s="201" t="s">
        <v>821</v>
      </c>
      <c r="H1304" s="18">
        <f>H1305</f>
        <v>7.7859999999999996</v>
      </c>
      <c r="I1304" s="18">
        <f t="shared" ref="I1304:I1305" si="219">I1305</f>
        <v>7.7110000000000003</v>
      </c>
    </row>
    <row r="1305" spans="1:9" ht="36">
      <c r="A1305" s="4"/>
      <c r="B1305" s="4"/>
      <c r="C1305" s="5" t="s">
        <v>377</v>
      </c>
      <c r="D1305" s="5" t="s">
        <v>41</v>
      </c>
      <c r="E1305" s="5" t="s">
        <v>825</v>
      </c>
      <c r="F1305" s="20" t="s">
        <v>100</v>
      </c>
      <c r="G1305" s="21" t="s">
        <v>101</v>
      </c>
      <c r="H1305" s="18">
        <f>H1306</f>
        <v>7.7859999999999996</v>
      </c>
      <c r="I1305" s="18">
        <f t="shared" si="219"/>
        <v>7.7110000000000003</v>
      </c>
    </row>
    <row r="1306" spans="1:9" ht="57.6" customHeight="1">
      <c r="A1306" s="4"/>
      <c r="B1306" s="4"/>
      <c r="C1306" s="5" t="s">
        <v>377</v>
      </c>
      <c r="D1306" s="5" t="s">
        <v>41</v>
      </c>
      <c r="E1306" s="5" t="s">
        <v>825</v>
      </c>
      <c r="F1306" s="4" t="s">
        <v>102</v>
      </c>
      <c r="G1306" s="201" t="s">
        <v>103</v>
      </c>
      <c r="H1306" s="18">
        <v>7.7859999999999996</v>
      </c>
      <c r="I1306" s="18">
        <v>7.7110000000000003</v>
      </c>
    </row>
    <row r="1307" spans="1:9" ht="36">
      <c r="A1307" s="4"/>
      <c r="B1307" s="4"/>
      <c r="C1307" s="5" t="s">
        <v>377</v>
      </c>
      <c r="D1307" s="5" t="s">
        <v>41</v>
      </c>
      <c r="E1307" s="5" t="s">
        <v>719</v>
      </c>
      <c r="F1307" s="4"/>
      <c r="G1307" s="201" t="s">
        <v>720</v>
      </c>
      <c r="H1307" s="18">
        <f>H1308</f>
        <v>776.1</v>
      </c>
      <c r="I1307" s="18">
        <f t="shared" ref="I1307:I1309" si="220">I1308</f>
        <v>776.1</v>
      </c>
    </row>
    <row r="1308" spans="1:9" ht="48">
      <c r="A1308" s="4"/>
      <c r="B1308" s="4"/>
      <c r="C1308" s="5" t="s">
        <v>377</v>
      </c>
      <c r="D1308" s="5" t="s">
        <v>41</v>
      </c>
      <c r="E1308" s="5" t="s">
        <v>721</v>
      </c>
      <c r="F1308" s="4"/>
      <c r="G1308" s="201" t="s">
        <v>722</v>
      </c>
      <c r="H1308" s="18">
        <f>H1309</f>
        <v>776.1</v>
      </c>
      <c r="I1308" s="18">
        <f t="shared" si="220"/>
        <v>776.1</v>
      </c>
    </row>
    <row r="1309" spans="1:9" ht="36">
      <c r="A1309" s="4"/>
      <c r="B1309" s="4"/>
      <c r="C1309" s="5" t="s">
        <v>377</v>
      </c>
      <c r="D1309" s="5" t="s">
        <v>41</v>
      </c>
      <c r="E1309" s="5" t="s">
        <v>721</v>
      </c>
      <c r="F1309" s="32" t="s">
        <v>100</v>
      </c>
      <c r="G1309" s="21" t="s">
        <v>101</v>
      </c>
      <c r="H1309" s="18">
        <f>H1310</f>
        <v>776.1</v>
      </c>
      <c r="I1309" s="18">
        <f t="shared" si="220"/>
        <v>776.1</v>
      </c>
    </row>
    <row r="1310" spans="1:9" ht="60">
      <c r="A1310" s="4"/>
      <c r="B1310" s="4"/>
      <c r="C1310" s="5" t="s">
        <v>377</v>
      </c>
      <c r="D1310" s="5" t="s">
        <v>41</v>
      </c>
      <c r="E1310" s="5" t="s">
        <v>721</v>
      </c>
      <c r="F1310" s="4" t="s">
        <v>397</v>
      </c>
      <c r="G1310" s="201" t="s">
        <v>103</v>
      </c>
      <c r="H1310" s="18">
        <v>776.1</v>
      </c>
      <c r="I1310" s="18">
        <v>776.1</v>
      </c>
    </row>
    <row r="1311" spans="1:9" ht="48">
      <c r="A1311" s="4"/>
      <c r="B1311" s="4"/>
      <c r="C1311" s="5" t="s">
        <v>377</v>
      </c>
      <c r="D1311" s="5" t="s">
        <v>41</v>
      </c>
      <c r="E1311" s="12" t="s">
        <v>465</v>
      </c>
      <c r="F1311" s="15"/>
      <c r="G1311" s="16" t="s">
        <v>466</v>
      </c>
      <c r="H1311" s="17">
        <f>H1312</f>
        <v>2414.114</v>
      </c>
      <c r="I1311" s="17">
        <f t="shared" ref="I1311:I1312" si="221">I1312</f>
        <v>2414.0699999999997</v>
      </c>
    </row>
    <row r="1312" spans="1:9" ht="60">
      <c r="A1312" s="4"/>
      <c r="B1312" s="4"/>
      <c r="C1312" s="5" t="s">
        <v>377</v>
      </c>
      <c r="D1312" s="5" t="s">
        <v>41</v>
      </c>
      <c r="E1312" s="5" t="s">
        <v>467</v>
      </c>
      <c r="F1312" s="4"/>
      <c r="G1312" s="201" t="s">
        <v>468</v>
      </c>
      <c r="H1312" s="18">
        <f>H1313</f>
        <v>2414.114</v>
      </c>
      <c r="I1312" s="18">
        <f t="shared" si="221"/>
        <v>2414.0699999999997</v>
      </c>
    </row>
    <row r="1313" spans="1:9" ht="24" customHeight="1">
      <c r="A1313" s="4"/>
      <c r="B1313" s="4"/>
      <c r="C1313" s="5" t="s">
        <v>377</v>
      </c>
      <c r="D1313" s="5" t="s">
        <v>41</v>
      </c>
      <c r="E1313" s="5" t="s">
        <v>469</v>
      </c>
      <c r="F1313" s="4"/>
      <c r="G1313" s="201" t="s">
        <v>470</v>
      </c>
      <c r="H1313" s="18">
        <f>H1314+H1317+H1320+H1323</f>
        <v>2414.114</v>
      </c>
      <c r="I1313" s="18">
        <f>I1314+I1317+I1320+I1323</f>
        <v>2414.0699999999997</v>
      </c>
    </row>
    <row r="1314" spans="1:9" ht="81" customHeight="1">
      <c r="A1314" s="4"/>
      <c r="B1314" s="4"/>
      <c r="C1314" s="5" t="s">
        <v>377</v>
      </c>
      <c r="D1314" s="5" t="s">
        <v>41</v>
      </c>
      <c r="E1314" s="5" t="s">
        <v>723</v>
      </c>
      <c r="F1314" s="4"/>
      <c r="G1314" s="201" t="s">
        <v>724</v>
      </c>
      <c r="H1314" s="18">
        <f>H1315</f>
        <v>694.37300000000005</v>
      </c>
      <c r="I1314" s="18">
        <f t="shared" ref="I1314:I1315" si="222">I1315</f>
        <v>694.37199999999996</v>
      </c>
    </row>
    <row r="1315" spans="1:9" ht="36">
      <c r="A1315" s="4"/>
      <c r="B1315" s="4"/>
      <c r="C1315" s="5" t="s">
        <v>377</v>
      </c>
      <c r="D1315" s="5" t="s">
        <v>41</v>
      </c>
      <c r="E1315" s="5" t="s">
        <v>723</v>
      </c>
      <c r="F1315" s="32" t="s">
        <v>100</v>
      </c>
      <c r="G1315" s="21" t="s">
        <v>101</v>
      </c>
      <c r="H1315" s="18">
        <f>H1316</f>
        <v>694.37300000000005</v>
      </c>
      <c r="I1315" s="18">
        <f t="shared" si="222"/>
        <v>694.37199999999996</v>
      </c>
    </row>
    <row r="1316" spans="1:9" ht="24">
      <c r="A1316" s="4"/>
      <c r="B1316" s="4"/>
      <c r="C1316" s="5" t="s">
        <v>377</v>
      </c>
      <c r="D1316" s="5" t="s">
        <v>41</v>
      </c>
      <c r="E1316" s="5" t="s">
        <v>723</v>
      </c>
      <c r="F1316" s="4">
        <v>612</v>
      </c>
      <c r="G1316" s="201" t="s">
        <v>333</v>
      </c>
      <c r="H1316" s="18">
        <v>694.37300000000005</v>
      </c>
      <c r="I1316" s="18">
        <v>694.37199999999996</v>
      </c>
    </row>
    <row r="1317" spans="1:9" ht="96">
      <c r="A1317" s="4"/>
      <c r="B1317" s="4"/>
      <c r="C1317" s="5" t="s">
        <v>377</v>
      </c>
      <c r="D1317" s="5" t="s">
        <v>41</v>
      </c>
      <c r="E1317" s="5" t="s">
        <v>725</v>
      </c>
      <c r="F1317" s="4"/>
      <c r="G1317" s="201" t="s">
        <v>726</v>
      </c>
      <c r="H1317" s="18">
        <f>H1318</f>
        <v>1531.1410000000001</v>
      </c>
      <c r="I1317" s="18">
        <f t="shared" ref="I1317:I1318" si="223">I1318</f>
        <v>1531.1410000000001</v>
      </c>
    </row>
    <row r="1318" spans="1:9" ht="36">
      <c r="A1318" s="4"/>
      <c r="B1318" s="4"/>
      <c r="C1318" s="5" t="s">
        <v>377</v>
      </c>
      <c r="D1318" s="5" t="s">
        <v>41</v>
      </c>
      <c r="E1318" s="5" t="s">
        <v>725</v>
      </c>
      <c r="F1318" s="32" t="s">
        <v>100</v>
      </c>
      <c r="G1318" s="21" t="s">
        <v>101</v>
      </c>
      <c r="H1318" s="18">
        <f>H1319</f>
        <v>1531.1410000000001</v>
      </c>
      <c r="I1318" s="18">
        <f t="shared" si="223"/>
        <v>1531.1410000000001</v>
      </c>
    </row>
    <row r="1319" spans="1:9" ht="24">
      <c r="A1319" s="4"/>
      <c r="B1319" s="4"/>
      <c r="C1319" s="5" t="s">
        <v>377</v>
      </c>
      <c r="D1319" s="5" t="s">
        <v>41</v>
      </c>
      <c r="E1319" s="5" t="s">
        <v>725</v>
      </c>
      <c r="F1319" s="4">
        <v>612</v>
      </c>
      <c r="G1319" s="201" t="s">
        <v>333</v>
      </c>
      <c r="H1319" s="18">
        <v>1531.1410000000001</v>
      </c>
      <c r="I1319" s="18">
        <v>1531.1410000000001</v>
      </c>
    </row>
    <row r="1320" spans="1:9" ht="103.15" customHeight="1">
      <c r="A1320" s="4"/>
      <c r="B1320" s="4"/>
      <c r="C1320" s="5" t="s">
        <v>377</v>
      </c>
      <c r="D1320" s="5" t="s">
        <v>41</v>
      </c>
      <c r="E1320" s="5" t="s">
        <v>727</v>
      </c>
      <c r="F1320" s="4"/>
      <c r="G1320" s="201" t="s">
        <v>728</v>
      </c>
      <c r="H1320" s="18">
        <f>H1321</f>
        <v>76.599999999999994</v>
      </c>
      <c r="I1320" s="18">
        <f t="shared" ref="I1320:I1321" si="224">I1321</f>
        <v>76.557000000000002</v>
      </c>
    </row>
    <row r="1321" spans="1:9" ht="36">
      <c r="A1321" s="4"/>
      <c r="B1321" s="4"/>
      <c r="C1321" s="5" t="s">
        <v>377</v>
      </c>
      <c r="D1321" s="5" t="s">
        <v>41</v>
      </c>
      <c r="E1321" s="5" t="s">
        <v>727</v>
      </c>
      <c r="F1321" s="32" t="s">
        <v>100</v>
      </c>
      <c r="G1321" s="21" t="s">
        <v>101</v>
      </c>
      <c r="H1321" s="18">
        <f>H1322</f>
        <v>76.599999999999994</v>
      </c>
      <c r="I1321" s="18">
        <f t="shared" si="224"/>
        <v>76.557000000000002</v>
      </c>
    </row>
    <row r="1322" spans="1:9" ht="24">
      <c r="A1322" s="4"/>
      <c r="B1322" s="4"/>
      <c r="C1322" s="5" t="s">
        <v>377</v>
      </c>
      <c r="D1322" s="5" t="s">
        <v>41</v>
      </c>
      <c r="E1322" s="5" t="s">
        <v>727</v>
      </c>
      <c r="F1322" s="4">
        <v>612</v>
      </c>
      <c r="G1322" s="201" t="s">
        <v>333</v>
      </c>
      <c r="H1322" s="18">
        <v>76.599999999999994</v>
      </c>
      <c r="I1322" s="18">
        <v>76.557000000000002</v>
      </c>
    </row>
    <row r="1323" spans="1:9" ht="84" customHeight="1">
      <c r="A1323" s="4"/>
      <c r="B1323" s="4"/>
      <c r="C1323" s="5" t="s">
        <v>377</v>
      </c>
      <c r="D1323" s="5" t="s">
        <v>41</v>
      </c>
      <c r="E1323" s="5" t="s">
        <v>790</v>
      </c>
      <c r="F1323" s="4"/>
      <c r="G1323" s="201" t="s">
        <v>729</v>
      </c>
      <c r="H1323" s="18">
        <f>H1324</f>
        <v>112</v>
      </c>
      <c r="I1323" s="18">
        <f t="shared" ref="I1323:I1324" si="225">I1324</f>
        <v>112</v>
      </c>
    </row>
    <row r="1324" spans="1:9" ht="36">
      <c r="A1324" s="4"/>
      <c r="B1324" s="4"/>
      <c r="C1324" s="5" t="s">
        <v>377</v>
      </c>
      <c r="D1324" s="5" t="s">
        <v>41</v>
      </c>
      <c r="E1324" s="5" t="s">
        <v>790</v>
      </c>
      <c r="F1324" s="32" t="s">
        <v>100</v>
      </c>
      <c r="G1324" s="21" t="s">
        <v>101</v>
      </c>
      <c r="H1324" s="18">
        <f>H1325</f>
        <v>112</v>
      </c>
      <c r="I1324" s="18">
        <f t="shared" si="225"/>
        <v>112</v>
      </c>
    </row>
    <row r="1325" spans="1:9" ht="24">
      <c r="A1325" s="4"/>
      <c r="B1325" s="4"/>
      <c r="C1325" s="5" t="s">
        <v>377</v>
      </c>
      <c r="D1325" s="5" t="s">
        <v>41</v>
      </c>
      <c r="E1325" s="5" t="s">
        <v>790</v>
      </c>
      <c r="F1325" s="4">
        <v>612</v>
      </c>
      <c r="G1325" s="201" t="s">
        <v>333</v>
      </c>
      <c r="H1325" s="18">
        <v>112</v>
      </c>
      <c r="I1325" s="18">
        <v>112</v>
      </c>
    </row>
    <row r="1326" spans="1:9" ht="24" customHeight="1">
      <c r="A1326" s="4"/>
      <c r="B1326" s="4"/>
      <c r="C1326" s="24" t="s">
        <v>377</v>
      </c>
      <c r="D1326" s="24" t="s">
        <v>59</v>
      </c>
      <c r="E1326" s="11"/>
      <c r="F1326" s="24"/>
      <c r="G1326" s="13" t="s">
        <v>417</v>
      </c>
      <c r="H1326" s="14">
        <f t="shared" ref="H1326:I1327" si="226">H1327</f>
        <v>213.73099999999999</v>
      </c>
      <c r="I1326" s="14">
        <f t="shared" si="226"/>
        <v>213.73099999999999</v>
      </c>
    </row>
    <row r="1327" spans="1:9" ht="36">
      <c r="A1327" s="4"/>
      <c r="B1327" s="4"/>
      <c r="C1327" s="4" t="s">
        <v>377</v>
      </c>
      <c r="D1327" s="4" t="s">
        <v>59</v>
      </c>
      <c r="E1327" s="12" t="s">
        <v>380</v>
      </c>
      <c r="F1327" s="15"/>
      <c r="G1327" s="16" t="s">
        <v>381</v>
      </c>
      <c r="H1327" s="17">
        <f t="shared" si="226"/>
        <v>213.73099999999999</v>
      </c>
      <c r="I1327" s="17">
        <f t="shared" si="226"/>
        <v>213.73099999999999</v>
      </c>
    </row>
    <row r="1328" spans="1:9" ht="22.9" customHeight="1">
      <c r="A1328" s="4"/>
      <c r="B1328" s="4"/>
      <c r="C1328" s="4" t="s">
        <v>377</v>
      </c>
      <c r="D1328" s="4" t="s">
        <v>59</v>
      </c>
      <c r="E1328" s="5" t="s">
        <v>730</v>
      </c>
      <c r="F1328" s="20"/>
      <c r="G1328" s="201" t="s">
        <v>731</v>
      </c>
      <c r="H1328" s="18">
        <f>H1330</f>
        <v>213.73099999999999</v>
      </c>
      <c r="I1328" s="18">
        <f>I1330</f>
        <v>213.73099999999999</v>
      </c>
    </row>
    <row r="1329" spans="1:9" ht="36">
      <c r="A1329" s="4"/>
      <c r="B1329" s="4"/>
      <c r="C1329" s="4" t="s">
        <v>377</v>
      </c>
      <c r="D1329" s="4" t="s">
        <v>59</v>
      </c>
      <c r="E1329" s="5" t="s">
        <v>732</v>
      </c>
      <c r="F1329" s="20"/>
      <c r="G1329" s="201" t="s">
        <v>733</v>
      </c>
      <c r="H1329" s="18">
        <f>H1330</f>
        <v>213.73099999999999</v>
      </c>
      <c r="I1329" s="18">
        <f t="shared" ref="I1329:I1331" si="227">I1330</f>
        <v>213.73099999999999</v>
      </c>
    </row>
    <row r="1330" spans="1:9" ht="24" customHeight="1">
      <c r="A1330" s="4"/>
      <c r="B1330" s="4"/>
      <c r="C1330" s="4" t="s">
        <v>377</v>
      </c>
      <c r="D1330" s="4" t="s">
        <v>59</v>
      </c>
      <c r="E1330" s="5" t="s">
        <v>734</v>
      </c>
      <c r="F1330" s="22"/>
      <c r="G1330" s="23" t="s">
        <v>735</v>
      </c>
      <c r="H1330" s="18">
        <f>H1331</f>
        <v>213.73099999999999</v>
      </c>
      <c r="I1330" s="18">
        <f t="shared" si="227"/>
        <v>213.73099999999999</v>
      </c>
    </row>
    <row r="1331" spans="1:9" ht="36">
      <c r="A1331" s="4"/>
      <c r="B1331" s="4"/>
      <c r="C1331" s="4" t="s">
        <v>377</v>
      </c>
      <c r="D1331" s="4" t="s">
        <v>59</v>
      </c>
      <c r="E1331" s="5" t="s">
        <v>734</v>
      </c>
      <c r="F1331" s="32" t="s">
        <v>100</v>
      </c>
      <c r="G1331" s="21" t="s">
        <v>101</v>
      </c>
      <c r="H1331" s="18">
        <f>H1332</f>
        <v>213.73099999999999</v>
      </c>
      <c r="I1331" s="18">
        <f t="shared" si="227"/>
        <v>213.73099999999999</v>
      </c>
    </row>
    <row r="1332" spans="1:9" ht="57" customHeight="1">
      <c r="A1332" s="4"/>
      <c r="B1332" s="4"/>
      <c r="C1332" s="4" t="s">
        <v>377</v>
      </c>
      <c r="D1332" s="4" t="s">
        <v>59</v>
      </c>
      <c r="E1332" s="5" t="s">
        <v>734</v>
      </c>
      <c r="F1332" s="4" t="s">
        <v>102</v>
      </c>
      <c r="G1332" s="201" t="s">
        <v>103</v>
      </c>
      <c r="H1332" s="18">
        <v>213.73099999999999</v>
      </c>
      <c r="I1332" s="18">
        <v>213.73099999999999</v>
      </c>
    </row>
    <row r="1333" spans="1:9">
      <c r="A1333" s="4"/>
      <c r="B1333" s="4"/>
      <c r="C1333" s="24" t="s">
        <v>377</v>
      </c>
      <c r="D1333" s="24" t="s">
        <v>377</v>
      </c>
      <c r="E1333" s="11"/>
      <c r="F1333" s="24"/>
      <c r="G1333" s="13" t="s">
        <v>736</v>
      </c>
      <c r="H1333" s="14">
        <f t="shared" ref="H1333:I1335" si="228">H1334</f>
        <v>4537.5990000000002</v>
      </c>
      <c r="I1333" s="14">
        <f t="shared" si="228"/>
        <v>4537.5990000000002</v>
      </c>
    </row>
    <row r="1334" spans="1:9" ht="36">
      <c r="A1334" s="4"/>
      <c r="B1334" s="4"/>
      <c r="C1334" s="4" t="s">
        <v>377</v>
      </c>
      <c r="D1334" s="4" t="s">
        <v>377</v>
      </c>
      <c r="E1334" s="12" t="s">
        <v>380</v>
      </c>
      <c r="F1334" s="15"/>
      <c r="G1334" s="16" t="s">
        <v>381</v>
      </c>
      <c r="H1334" s="17">
        <f t="shared" si="228"/>
        <v>4537.5990000000002</v>
      </c>
      <c r="I1334" s="17">
        <f t="shared" si="228"/>
        <v>4537.5990000000002</v>
      </c>
    </row>
    <row r="1335" spans="1:9" ht="24" customHeight="1">
      <c r="A1335" s="4"/>
      <c r="B1335" s="4"/>
      <c r="C1335" s="4" t="s">
        <v>377</v>
      </c>
      <c r="D1335" s="4" t="s">
        <v>377</v>
      </c>
      <c r="E1335" s="5" t="s">
        <v>737</v>
      </c>
      <c r="F1335" s="4"/>
      <c r="G1335" s="201" t="s">
        <v>738</v>
      </c>
      <c r="H1335" s="18">
        <f>H1336</f>
        <v>4537.5990000000002</v>
      </c>
      <c r="I1335" s="18">
        <f t="shared" si="228"/>
        <v>4537.5990000000002</v>
      </c>
    </row>
    <row r="1336" spans="1:9" ht="48">
      <c r="A1336" s="4"/>
      <c r="B1336" s="4"/>
      <c r="C1336" s="4" t="s">
        <v>377</v>
      </c>
      <c r="D1336" s="4" t="s">
        <v>377</v>
      </c>
      <c r="E1336" s="5" t="s">
        <v>739</v>
      </c>
      <c r="F1336" s="4"/>
      <c r="G1336" s="201" t="s">
        <v>740</v>
      </c>
      <c r="H1336" s="18">
        <f t="shared" ref="H1336:I1338" si="229">H1337</f>
        <v>4537.5990000000002</v>
      </c>
      <c r="I1336" s="18">
        <f>I1337</f>
        <v>4537.5990000000002</v>
      </c>
    </row>
    <row r="1337" spans="1:9" ht="25.9" customHeight="1">
      <c r="A1337" s="4"/>
      <c r="B1337" s="4"/>
      <c r="C1337" s="4" t="s">
        <v>377</v>
      </c>
      <c r="D1337" s="4" t="s">
        <v>377</v>
      </c>
      <c r="E1337" s="5" t="s">
        <v>741</v>
      </c>
      <c r="F1337" s="4"/>
      <c r="G1337" s="201" t="s">
        <v>425</v>
      </c>
      <c r="H1337" s="18">
        <f t="shared" si="229"/>
        <v>4537.5990000000002</v>
      </c>
      <c r="I1337" s="18">
        <f t="shared" si="229"/>
        <v>4537.5990000000002</v>
      </c>
    </row>
    <row r="1338" spans="1:9" ht="36">
      <c r="A1338" s="4"/>
      <c r="B1338" s="4"/>
      <c r="C1338" s="4" t="s">
        <v>377</v>
      </c>
      <c r="D1338" s="4" t="s">
        <v>377</v>
      </c>
      <c r="E1338" s="5" t="s">
        <v>741</v>
      </c>
      <c r="F1338" s="32" t="s">
        <v>100</v>
      </c>
      <c r="G1338" s="21" t="s">
        <v>101</v>
      </c>
      <c r="H1338" s="18">
        <f t="shared" si="229"/>
        <v>4537.5990000000002</v>
      </c>
      <c r="I1338" s="18">
        <f t="shared" si="229"/>
        <v>4537.5990000000002</v>
      </c>
    </row>
    <row r="1339" spans="1:9" ht="58.15" customHeight="1">
      <c r="A1339" s="4"/>
      <c r="B1339" s="4"/>
      <c r="C1339" s="4" t="s">
        <v>377</v>
      </c>
      <c r="D1339" s="4" t="s">
        <v>377</v>
      </c>
      <c r="E1339" s="5" t="s">
        <v>741</v>
      </c>
      <c r="F1339" s="4" t="s">
        <v>102</v>
      </c>
      <c r="G1339" s="201" t="s">
        <v>103</v>
      </c>
      <c r="H1339" s="18">
        <v>4537.5990000000002</v>
      </c>
      <c r="I1339" s="18">
        <v>4537.5990000000002</v>
      </c>
    </row>
    <row r="1340" spans="1:9" ht="18" customHeight="1">
      <c r="A1340" s="4"/>
      <c r="B1340" s="4"/>
      <c r="C1340" s="24" t="s">
        <v>377</v>
      </c>
      <c r="D1340" s="24" t="s">
        <v>176</v>
      </c>
      <c r="E1340" s="11"/>
      <c r="F1340" s="24"/>
      <c r="G1340" s="13" t="s">
        <v>428</v>
      </c>
      <c r="H1340" s="14">
        <f>H1341+H1371</f>
        <v>33322.9</v>
      </c>
      <c r="I1340" s="14">
        <f>I1341+I1371</f>
        <v>33268.061000000002</v>
      </c>
    </row>
    <row r="1341" spans="1:9" ht="36">
      <c r="A1341" s="4"/>
      <c r="B1341" s="4"/>
      <c r="C1341" s="4" t="s">
        <v>377</v>
      </c>
      <c r="D1341" s="4" t="s">
        <v>176</v>
      </c>
      <c r="E1341" s="12" t="s">
        <v>380</v>
      </c>
      <c r="F1341" s="15"/>
      <c r="G1341" s="16" t="s">
        <v>381</v>
      </c>
      <c r="H1341" s="17">
        <f>H1342+H1353</f>
        <v>32314.934000000001</v>
      </c>
      <c r="I1341" s="17">
        <f>I1342+I1353</f>
        <v>32261.096000000001</v>
      </c>
    </row>
    <row r="1342" spans="1:9" ht="24.6" customHeight="1">
      <c r="A1342" s="4"/>
      <c r="B1342" s="4"/>
      <c r="C1342" s="4" t="s">
        <v>377</v>
      </c>
      <c r="D1342" s="4" t="s">
        <v>176</v>
      </c>
      <c r="E1342" s="5" t="s">
        <v>737</v>
      </c>
      <c r="F1342" s="4"/>
      <c r="G1342" s="201" t="s">
        <v>738</v>
      </c>
      <c r="H1342" s="18">
        <f>H1343</f>
        <v>13544.753000000001</v>
      </c>
      <c r="I1342" s="18">
        <f>I1343</f>
        <v>13544.753000000001</v>
      </c>
    </row>
    <row r="1343" spans="1:9" ht="36">
      <c r="A1343" s="4"/>
      <c r="B1343" s="4"/>
      <c r="C1343" s="4" t="s">
        <v>377</v>
      </c>
      <c r="D1343" s="4" t="s">
        <v>176</v>
      </c>
      <c r="E1343" s="5" t="s">
        <v>742</v>
      </c>
      <c r="F1343" s="4"/>
      <c r="G1343" s="201" t="s">
        <v>743</v>
      </c>
      <c r="H1343" s="18">
        <f>H1350+H1347+H1344</f>
        <v>13544.753000000001</v>
      </c>
      <c r="I1343" s="18">
        <f>I1350+I1347+I1344</f>
        <v>13544.753000000001</v>
      </c>
    </row>
    <row r="1344" spans="1:9" ht="24">
      <c r="A1344" s="4"/>
      <c r="B1344" s="4"/>
      <c r="C1344" s="4" t="s">
        <v>377</v>
      </c>
      <c r="D1344" s="4" t="s">
        <v>176</v>
      </c>
      <c r="E1344" s="5" t="s">
        <v>744</v>
      </c>
      <c r="F1344" s="4"/>
      <c r="G1344" s="201" t="s">
        <v>745</v>
      </c>
      <c r="H1344" s="18">
        <f t="shared" ref="H1344:I1345" si="230">H1345</f>
        <v>6885.0860000000002</v>
      </c>
      <c r="I1344" s="18">
        <f t="shared" si="230"/>
        <v>6885.0860000000002</v>
      </c>
    </row>
    <row r="1345" spans="1:9" ht="36">
      <c r="A1345" s="4"/>
      <c r="B1345" s="4"/>
      <c r="C1345" s="4" t="s">
        <v>377</v>
      </c>
      <c r="D1345" s="4" t="s">
        <v>176</v>
      </c>
      <c r="E1345" s="5" t="s">
        <v>744</v>
      </c>
      <c r="F1345" s="32" t="s">
        <v>100</v>
      </c>
      <c r="G1345" s="21" t="s">
        <v>101</v>
      </c>
      <c r="H1345" s="18">
        <f t="shared" si="230"/>
        <v>6885.0860000000002</v>
      </c>
      <c r="I1345" s="18">
        <f t="shared" si="230"/>
        <v>6885.0860000000002</v>
      </c>
    </row>
    <row r="1346" spans="1:9" ht="59.45" customHeight="1">
      <c r="A1346" s="4"/>
      <c r="B1346" s="4"/>
      <c r="C1346" s="4" t="s">
        <v>377</v>
      </c>
      <c r="D1346" s="4" t="s">
        <v>176</v>
      </c>
      <c r="E1346" s="5" t="s">
        <v>744</v>
      </c>
      <c r="F1346" s="4" t="s">
        <v>397</v>
      </c>
      <c r="G1346" s="201" t="s">
        <v>103</v>
      </c>
      <c r="H1346" s="18">
        <v>6885.0860000000002</v>
      </c>
      <c r="I1346" s="18">
        <v>6885.0860000000002</v>
      </c>
    </row>
    <row r="1347" spans="1:9" ht="25.15" customHeight="1">
      <c r="A1347" s="4"/>
      <c r="B1347" s="4"/>
      <c r="C1347" s="4" t="s">
        <v>377</v>
      </c>
      <c r="D1347" s="4" t="s">
        <v>176</v>
      </c>
      <c r="E1347" s="5" t="s">
        <v>746</v>
      </c>
      <c r="F1347" s="4"/>
      <c r="G1347" s="201" t="s">
        <v>747</v>
      </c>
      <c r="H1347" s="18">
        <f t="shared" ref="H1347:I1348" si="231">H1348</f>
        <v>5993.7</v>
      </c>
      <c r="I1347" s="18">
        <f t="shared" si="231"/>
        <v>5993.7</v>
      </c>
    </row>
    <row r="1348" spans="1:9" ht="36">
      <c r="A1348" s="4"/>
      <c r="B1348" s="4"/>
      <c r="C1348" s="4" t="s">
        <v>377</v>
      </c>
      <c r="D1348" s="4" t="s">
        <v>176</v>
      </c>
      <c r="E1348" s="5" t="s">
        <v>746</v>
      </c>
      <c r="F1348" s="20" t="s">
        <v>100</v>
      </c>
      <c r="G1348" s="21" t="s">
        <v>101</v>
      </c>
      <c r="H1348" s="18">
        <f t="shared" si="231"/>
        <v>5993.7</v>
      </c>
      <c r="I1348" s="18">
        <f t="shared" si="231"/>
        <v>5993.7</v>
      </c>
    </row>
    <row r="1349" spans="1:9" ht="58.9" customHeight="1">
      <c r="A1349" s="4"/>
      <c r="B1349" s="4"/>
      <c r="C1349" s="4" t="s">
        <v>377</v>
      </c>
      <c r="D1349" s="4" t="s">
        <v>176</v>
      </c>
      <c r="E1349" s="5" t="s">
        <v>746</v>
      </c>
      <c r="F1349" s="4" t="s">
        <v>397</v>
      </c>
      <c r="G1349" s="201" t="s">
        <v>103</v>
      </c>
      <c r="H1349" s="18">
        <v>5993.7</v>
      </c>
      <c r="I1349" s="18">
        <v>5993.7</v>
      </c>
    </row>
    <row r="1350" spans="1:9" ht="24">
      <c r="A1350" s="4"/>
      <c r="B1350" s="4"/>
      <c r="C1350" s="4" t="s">
        <v>377</v>
      </c>
      <c r="D1350" s="4" t="s">
        <v>176</v>
      </c>
      <c r="E1350" s="5" t="s">
        <v>748</v>
      </c>
      <c r="F1350" s="4"/>
      <c r="G1350" s="201" t="s">
        <v>749</v>
      </c>
      <c r="H1350" s="18">
        <f t="shared" ref="H1350:I1351" si="232">H1351</f>
        <v>665.96699999999998</v>
      </c>
      <c r="I1350" s="18">
        <f t="shared" si="232"/>
        <v>665.96699999999998</v>
      </c>
    </row>
    <row r="1351" spans="1:9" ht="36">
      <c r="A1351" s="4"/>
      <c r="B1351" s="4"/>
      <c r="C1351" s="4" t="s">
        <v>377</v>
      </c>
      <c r="D1351" s="4" t="s">
        <v>176</v>
      </c>
      <c r="E1351" s="5" t="s">
        <v>748</v>
      </c>
      <c r="F1351" s="32" t="s">
        <v>100</v>
      </c>
      <c r="G1351" s="21" t="s">
        <v>101</v>
      </c>
      <c r="H1351" s="18">
        <f t="shared" si="232"/>
        <v>665.96699999999998</v>
      </c>
      <c r="I1351" s="18">
        <f t="shared" si="232"/>
        <v>665.96699999999998</v>
      </c>
    </row>
    <row r="1352" spans="1:9" ht="57" customHeight="1">
      <c r="A1352" s="4"/>
      <c r="B1352" s="4"/>
      <c r="C1352" s="4" t="s">
        <v>377</v>
      </c>
      <c r="D1352" s="4" t="s">
        <v>176</v>
      </c>
      <c r="E1352" s="5" t="s">
        <v>748</v>
      </c>
      <c r="F1352" s="4" t="s">
        <v>397</v>
      </c>
      <c r="G1352" s="201" t="s">
        <v>103</v>
      </c>
      <c r="H1352" s="18">
        <v>665.96699999999998</v>
      </c>
      <c r="I1352" s="18">
        <v>665.96699999999998</v>
      </c>
    </row>
    <row r="1353" spans="1:9">
      <c r="A1353" s="4"/>
      <c r="B1353" s="4"/>
      <c r="C1353" s="4" t="s">
        <v>377</v>
      </c>
      <c r="D1353" s="4" t="s">
        <v>176</v>
      </c>
      <c r="E1353" s="5" t="s">
        <v>750</v>
      </c>
      <c r="F1353" s="4"/>
      <c r="G1353" s="201" t="s">
        <v>751</v>
      </c>
      <c r="H1353" s="18">
        <f>H1354</f>
        <v>18770.181</v>
      </c>
      <c r="I1353" s="18">
        <f>I1354</f>
        <v>18716.343000000001</v>
      </c>
    </row>
    <row r="1354" spans="1:9" ht="24">
      <c r="A1354" s="4"/>
      <c r="B1354" s="4"/>
      <c r="C1354" s="4" t="s">
        <v>377</v>
      </c>
      <c r="D1354" s="4" t="s">
        <v>176</v>
      </c>
      <c r="E1354" s="5" t="s">
        <v>752</v>
      </c>
      <c r="F1354" s="4"/>
      <c r="G1354" s="201" t="s">
        <v>753</v>
      </c>
      <c r="H1354" s="18">
        <f>H1355+H1362+H1368</f>
        <v>18770.181</v>
      </c>
      <c r="I1354" s="18">
        <f>I1355+I1362+I1368</f>
        <v>18716.343000000001</v>
      </c>
    </row>
    <row r="1355" spans="1:9" ht="48">
      <c r="A1355" s="4"/>
      <c r="B1355" s="4"/>
      <c r="C1355" s="4" t="s">
        <v>377</v>
      </c>
      <c r="D1355" s="4" t="s">
        <v>176</v>
      </c>
      <c r="E1355" s="5" t="s">
        <v>754</v>
      </c>
      <c r="F1355" s="4"/>
      <c r="G1355" s="201" t="s">
        <v>119</v>
      </c>
      <c r="H1355" s="18">
        <f>H1356+H1360</f>
        <v>4636.7159999999994</v>
      </c>
      <c r="I1355" s="18">
        <f>I1356+I1360</f>
        <v>4636.473</v>
      </c>
    </row>
    <row r="1356" spans="1:9" ht="58.15" customHeight="1">
      <c r="A1356" s="4"/>
      <c r="B1356" s="4"/>
      <c r="C1356" s="4" t="s">
        <v>377</v>
      </c>
      <c r="D1356" s="4" t="s">
        <v>176</v>
      </c>
      <c r="E1356" s="5" t="s">
        <v>754</v>
      </c>
      <c r="F1356" s="20" t="s">
        <v>29</v>
      </c>
      <c r="G1356" s="21" t="s">
        <v>30</v>
      </c>
      <c r="H1356" s="18">
        <f>H1357+H1358+H1359</f>
        <v>4634.5159999999996</v>
      </c>
      <c r="I1356" s="18">
        <f>I1357+I1358+I1359</f>
        <v>4634.2730000000001</v>
      </c>
    </row>
    <row r="1357" spans="1:9" ht="24">
      <c r="A1357" s="4"/>
      <c r="B1357" s="4"/>
      <c r="C1357" s="4" t="s">
        <v>377</v>
      </c>
      <c r="D1357" s="4" t="s">
        <v>176</v>
      </c>
      <c r="E1357" s="5" t="s">
        <v>754</v>
      </c>
      <c r="F1357" s="22" t="s">
        <v>31</v>
      </c>
      <c r="G1357" s="23" t="s">
        <v>32</v>
      </c>
      <c r="H1357" s="18">
        <v>2879.47</v>
      </c>
      <c r="I1357" s="18">
        <v>2879.3960000000002</v>
      </c>
    </row>
    <row r="1358" spans="1:9" ht="36" customHeight="1">
      <c r="A1358" s="4"/>
      <c r="B1358" s="4"/>
      <c r="C1358" s="4" t="s">
        <v>377</v>
      </c>
      <c r="D1358" s="4" t="s">
        <v>176</v>
      </c>
      <c r="E1358" s="5" t="s">
        <v>754</v>
      </c>
      <c r="F1358" s="22" t="s">
        <v>33</v>
      </c>
      <c r="G1358" s="23" t="s">
        <v>34</v>
      </c>
      <c r="H1358" s="18">
        <v>694.01900000000001</v>
      </c>
      <c r="I1358" s="18">
        <v>694.01800000000003</v>
      </c>
    </row>
    <row r="1359" spans="1:9" ht="46.9" customHeight="1">
      <c r="A1359" s="4"/>
      <c r="B1359" s="4"/>
      <c r="C1359" s="4" t="s">
        <v>377</v>
      </c>
      <c r="D1359" s="4" t="s">
        <v>176</v>
      </c>
      <c r="E1359" s="5" t="s">
        <v>754</v>
      </c>
      <c r="F1359" s="22">
        <v>129</v>
      </c>
      <c r="G1359" s="23" t="s">
        <v>885</v>
      </c>
      <c r="H1359" s="18">
        <v>1061.027</v>
      </c>
      <c r="I1359" s="18">
        <v>1060.8589999999999</v>
      </c>
    </row>
    <row r="1360" spans="1:9" ht="22.9" customHeight="1">
      <c r="A1360" s="4"/>
      <c r="B1360" s="4"/>
      <c r="C1360" s="4" t="s">
        <v>377</v>
      </c>
      <c r="D1360" s="4" t="s">
        <v>176</v>
      </c>
      <c r="E1360" s="5" t="s">
        <v>754</v>
      </c>
      <c r="F1360" s="20" t="s">
        <v>45</v>
      </c>
      <c r="G1360" s="21" t="s">
        <v>46</v>
      </c>
      <c r="H1360" s="18">
        <f>H1361</f>
        <v>2.2000000000000002</v>
      </c>
      <c r="I1360" s="18">
        <f>I1361</f>
        <v>2.2000000000000002</v>
      </c>
    </row>
    <row r="1361" spans="1:9">
      <c r="A1361" s="4"/>
      <c r="B1361" s="4"/>
      <c r="C1361" s="4" t="s">
        <v>377</v>
      </c>
      <c r="D1361" s="4" t="s">
        <v>176</v>
      </c>
      <c r="E1361" s="5" t="s">
        <v>754</v>
      </c>
      <c r="F1361" s="4" t="s">
        <v>47</v>
      </c>
      <c r="G1361" s="201" t="s">
        <v>48</v>
      </c>
      <c r="H1361" s="18">
        <v>2.2000000000000002</v>
      </c>
      <c r="I1361" s="18">
        <v>2.2000000000000002</v>
      </c>
    </row>
    <row r="1362" spans="1:9" ht="24">
      <c r="A1362" s="4"/>
      <c r="B1362" s="4"/>
      <c r="C1362" s="4" t="s">
        <v>377</v>
      </c>
      <c r="D1362" s="4" t="s">
        <v>176</v>
      </c>
      <c r="E1362" s="5" t="s">
        <v>755</v>
      </c>
      <c r="F1362" s="22"/>
      <c r="G1362" s="27" t="s">
        <v>82</v>
      </c>
      <c r="H1362" s="18">
        <f>H1363+H1366</f>
        <v>13588.265000000001</v>
      </c>
      <c r="I1362" s="18">
        <f>I1363+I1366</f>
        <v>13534.97</v>
      </c>
    </row>
    <row r="1363" spans="1:9" ht="57.6" customHeight="1">
      <c r="A1363" s="4"/>
      <c r="B1363" s="4"/>
      <c r="C1363" s="4" t="s">
        <v>377</v>
      </c>
      <c r="D1363" s="4" t="s">
        <v>176</v>
      </c>
      <c r="E1363" s="5" t="s">
        <v>755</v>
      </c>
      <c r="F1363" s="20" t="s">
        <v>29</v>
      </c>
      <c r="G1363" s="21" t="s">
        <v>30</v>
      </c>
      <c r="H1363" s="18">
        <f>H1364+H1365</f>
        <v>13447.078000000001</v>
      </c>
      <c r="I1363" s="18">
        <f t="shared" ref="I1363" si="233">I1364+I1365</f>
        <v>13393.782999999999</v>
      </c>
    </row>
    <row r="1364" spans="1:9">
      <c r="A1364" s="4"/>
      <c r="B1364" s="4"/>
      <c r="C1364" s="4" t="s">
        <v>377</v>
      </c>
      <c r="D1364" s="4" t="s">
        <v>176</v>
      </c>
      <c r="E1364" s="5" t="s">
        <v>755</v>
      </c>
      <c r="F1364" s="22" t="s">
        <v>83</v>
      </c>
      <c r="G1364" s="23" t="s">
        <v>84</v>
      </c>
      <c r="H1364" s="18">
        <v>10333.394</v>
      </c>
      <c r="I1364" s="18">
        <v>10307.797</v>
      </c>
    </row>
    <row r="1365" spans="1:9" ht="48">
      <c r="A1365" s="4"/>
      <c r="B1365" s="4"/>
      <c r="C1365" s="4" t="s">
        <v>377</v>
      </c>
      <c r="D1365" s="4" t="s">
        <v>176</v>
      </c>
      <c r="E1365" s="5" t="s">
        <v>755</v>
      </c>
      <c r="F1365" s="22">
        <v>119</v>
      </c>
      <c r="G1365" s="23" t="s">
        <v>86</v>
      </c>
      <c r="H1365" s="18">
        <v>3113.6840000000002</v>
      </c>
      <c r="I1365" s="18">
        <v>3085.9859999999999</v>
      </c>
    </row>
    <row r="1366" spans="1:9" ht="26.45" customHeight="1">
      <c r="A1366" s="4"/>
      <c r="B1366" s="4"/>
      <c r="C1366" s="4" t="s">
        <v>377</v>
      </c>
      <c r="D1366" s="4" t="s">
        <v>176</v>
      </c>
      <c r="E1366" s="5" t="s">
        <v>755</v>
      </c>
      <c r="F1366" s="20" t="s">
        <v>45</v>
      </c>
      <c r="G1366" s="21" t="s">
        <v>46</v>
      </c>
      <c r="H1366" s="18">
        <f>H1367</f>
        <v>141.18700000000001</v>
      </c>
      <c r="I1366" s="18">
        <f>I1367</f>
        <v>141.18700000000001</v>
      </c>
    </row>
    <row r="1367" spans="1:9">
      <c r="A1367" s="4"/>
      <c r="B1367" s="4"/>
      <c r="C1367" s="4" t="s">
        <v>377</v>
      </c>
      <c r="D1367" s="4" t="s">
        <v>176</v>
      </c>
      <c r="E1367" s="5" t="s">
        <v>755</v>
      </c>
      <c r="F1367" s="4" t="s">
        <v>47</v>
      </c>
      <c r="G1367" s="201" t="s">
        <v>48</v>
      </c>
      <c r="H1367" s="18">
        <v>141.18700000000001</v>
      </c>
      <c r="I1367" s="18">
        <v>141.18700000000001</v>
      </c>
    </row>
    <row r="1368" spans="1:9" ht="24">
      <c r="A1368" s="4"/>
      <c r="B1368" s="4"/>
      <c r="C1368" s="4" t="s">
        <v>377</v>
      </c>
      <c r="D1368" s="4" t="s">
        <v>176</v>
      </c>
      <c r="E1368" s="5" t="s">
        <v>756</v>
      </c>
      <c r="F1368" s="4"/>
      <c r="G1368" s="201" t="s">
        <v>757</v>
      </c>
      <c r="H1368" s="18">
        <f t="shared" ref="H1368:I1369" si="234">H1369</f>
        <v>545.20000000000005</v>
      </c>
      <c r="I1368" s="18">
        <f t="shared" si="234"/>
        <v>544.9</v>
      </c>
    </row>
    <row r="1369" spans="1:9" ht="36">
      <c r="A1369" s="4"/>
      <c r="B1369" s="4"/>
      <c r="C1369" s="4" t="s">
        <v>377</v>
      </c>
      <c r="D1369" s="4" t="s">
        <v>176</v>
      </c>
      <c r="E1369" s="5" t="s">
        <v>756</v>
      </c>
      <c r="F1369" s="20" t="s">
        <v>45</v>
      </c>
      <c r="G1369" s="21" t="s">
        <v>46</v>
      </c>
      <c r="H1369" s="18">
        <f t="shared" si="234"/>
        <v>545.20000000000005</v>
      </c>
      <c r="I1369" s="18">
        <f t="shared" si="234"/>
        <v>544.9</v>
      </c>
    </row>
    <row r="1370" spans="1:9">
      <c r="A1370" s="4"/>
      <c r="B1370" s="4"/>
      <c r="C1370" s="4" t="s">
        <v>377</v>
      </c>
      <c r="D1370" s="4" t="s">
        <v>176</v>
      </c>
      <c r="E1370" s="5" t="s">
        <v>756</v>
      </c>
      <c r="F1370" s="4" t="s">
        <v>47</v>
      </c>
      <c r="G1370" s="201" t="s">
        <v>48</v>
      </c>
      <c r="H1370" s="18">
        <v>545.20000000000005</v>
      </c>
      <c r="I1370" s="18">
        <v>544.9</v>
      </c>
    </row>
    <row r="1371" spans="1:9" ht="24">
      <c r="A1371" s="4"/>
      <c r="B1371" s="4"/>
      <c r="C1371" s="4" t="s">
        <v>377</v>
      </c>
      <c r="D1371" s="4" t="s">
        <v>176</v>
      </c>
      <c r="E1371" s="5" t="s">
        <v>35</v>
      </c>
      <c r="F1371" s="5"/>
      <c r="G1371" s="201" t="s">
        <v>36</v>
      </c>
      <c r="H1371" s="18">
        <f>H1372+H1376</f>
        <v>1007.966</v>
      </c>
      <c r="I1371" s="18">
        <f>I1372+I1376</f>
        <v>1006.965</v>
      </c>
    </row>
    <row r="1372" spans="1:9" ht="35.450000000000003" customHeight="1">
      <c r="A1372" s="4"/>
      <c r="B1372" s="4"/>
      <c r="C1372" s="4" t="s">
        <v>377</v>
      </c>
      <c r="D1372" s="4" t="s">
        <v>176</v>
      </c>
      <c r="E1372" s="5" t="s">
        <v>609</v>
      </c>
      <c r="F1372" s="5"/>
      <c r="G1372" s="201" t="s">
        <v>610</v>
      </c>
      <c r="H1372" s="18">
        <f>H1373</f>
        <v>993</v>
      </c>
      <c r="I1372" s="18">
        <f>I1373</f>
        <v>992</v>
      </c>
    </row>
    <row r="1373" spans="1:9" ht="24">
      <c r="A1373" s="4"/>
      <c r="B1373" s="4"/>
      <c r="C1373" s="4" t="s">
        <v>377</v>
      </c>
      <c r="D1373" s="4" t="s">
        <v>176</v>
      </c>
      <c r="E1373" s="5" t="s">
        <v>826</v>
      </c>
      <c r="F1373" s="5"/>
      <c r="G1373" s="201" t="s">
        <v>827</v>
      </c>
      <c r="H1373" s="18">
        <f>H1374</f>
        <v>993</v>
      </c>
      <c r="I1373" s="18">
        <f t="shared" ref="I1373:I1374" si="235">I1374</f>
        <v>992</v>
      </c>
    </row>
    <row r="1374" spans="1:9" ht="36">
      <c r="A1374" s="4"/>
      <c r="B1374" s="4"/>
      <c r="C1374" s="4" t="s">
        <v>377</v>
      </c>
      <c r="D1374" s="4" t="s">
        <v>176</v>
      </c>
      <c r="E1374" s="5" t="s">
        <v>826</v>
      </c>
      <c r="F1374" s="20" t="s">
        <v>100</v>
      </c>
      <c r="G1374" s="21" t="s">
        <v>101</v>
      </c>
      <c r="H1374" s="18">
        <f>H1375</f>
        <v>993</v>
      </c>
      <c r="I1374" s="18">
        <f t="shared" si="235"/>
        <v>992</v>
      </c>
    </row>
    <row r="1375" spans="1:9" ht="24">
      <c r="A1375" s="4"/>
      <c r="B1375" s="4"/>
      <c r="C1375" s="4" t="s">
        <v>377</v>
      </c>
      <c r="D1375" s="4" t="s">
        <v>176</v>
      </c>
      <c r="E1375" s="5" t="s">
        <v>826</v>
      </c>
      <c r="F1375" s="4">
        <v>612</v>
      </c>
      <c r="G1375" s="201" t="s">
        <v>333</v>
      </c>
      <c r="H1375" s="18">
        <v>993</v>
      </c>
      <c r="I1375" s="18">
        <v>992</v>
      </c>
    </row>
    <row r="1376" spans="1:9" ht="26.45" customHeight="1">
      <c r="A1376" s="4"/>
      <c r="B1376" s="4"/>
      <c r="C1376" s="4" t="s">
        <v>377</v>
      </c>
      <c r="D1376" s="4" t="s">
        <v>176</v>
      </c>
      <c r="E1376" s="5" t="s">
        <v>886</v>
      </c>
      <c r="F1376" s="5"/>
      <c r="G1376" s="201" t="s">
        <v>890</v>
      </c>
      <c r="H1376" s="18">
        <f>H1377</f>
        <v>14.965999999999999</v>
      </c>
      <c r="I1376" s="18">
        <f>I1377</f>
        <v>14.965</v>
      </c>
    </row>
    <row r="1377" spans="1:9" ht="60">
      <c r="A1377" s="4"/>
      <c r="B1377" s="4"/>
      <c r="C1377" s="4" t="s">
        <v>377</v>
      </c>
      <c r="D1377" s="4" t="s">
        <v>176</v>
      </c>
      <c r="E1377" s="5" t="s">
        <v>887</v>
      </c>
      <c r="F1377" s="5"/>
      <c r="G1377" s="201" t="s">
        <v>889</v>
      </c>
      <c r="H1377" s="18">
        <f>H1378</f>
        <v>14.965999999999999</v>
      </c>
      <c r="I1377" s="18">
        <f>I1378</f>
        <v>14.965</v>
      </c>
    </row>
    <row r="1378" spans="1:9" ht="58.15" customHeight="1">
      <c r="A1378" s="4"/>
      <c r="B1378" s="4"/>
      <c r="C1378" s="4" t="s">
        <v>377</v>
      </c>
      <c r="D1378" s="4" t="s">
        <v>176</v>
      </c>
      <c r="E1378" s="5" t="s">
        <v>887</v>
      </c>
      <c r="F1378" s="5" t="s">
        <v>29</v>
      </c>
      <c r="G1378" s="21" t="s">
        <v>30</v>
      </c>
      <c r="H1378" s="18">
        <f>H1379+H1380</f>
        <v>14.965999999999999</v>
      </c>
      <c r="I1378" s="18">
        <f>I1379+I1380</f>
        <v>14.965</v>
      </c>
    </row>
    <row r="1379" spans="1:9" ht="24">
      <c r="A1379" s="4"/>
      <c r="B1379" s="4"/>
      <c r="C1379" s="4" t="s">
        <v>377</v>
      </c>
      <c r="D1379" s="4" t="s">
        <v>176</v>
      </c>
      <c r="E1379" s="5" t="s">
        <v>887</v>
      </c>
      <c r="F1379" s="5" t="s">
        <v>31</v>
      </c>
      <c r="G1379" s="23" t="s">
        <v>32</v>
      </c>
      <c r="H1379" s="18">
        <v>11.494</v>
      </c>
      <c r="I1379" s="18">
        <v>11.494</v>
      </c>
    </row>
    <row r="1380" spans="1:9" ht="48" customHeight="1">
      <c r="A1380" s="4"/>
      <c r="B1380" s="4"/>
      <c r="C1380" s="4" t="s">
        <v>377</v>
      </c>
      <c r="D1380" s="4" t="s">
        <v>176</v>
      </c>
      <c r="E1380" s="5" t="s">
        <v>887</v>
      </c>
      <c r="F1380" s="5" t="s">
        <v>888</v>
      </c>
      <c r="G1380" s="23" t="s">
        <v>885</v>
      </c>
      <c r="H1380" s="18">
        <v>3.472</v>
      </c>
      <c r="I1380" s="18">
        <v>3.4710000000000001</v>
      </c>
    </row>
    <row r="1381" spans="1:9">
      <c r="A1381" s="4"/>
      <c r="B1381" s="8"/>
      <c r="C1381" s="8">
        <v>10</v>
      </c>
      <c r="D1381" s="8" t="s">
        <v>17</v>
      </c>
      <c r="E1381" s="5"/>
      <c r="F1381" s="4"/>
      <c r="G1381" s="9" t="s">
        <v>483</v>
      </c>
      <c r="H1381" s="10">
        <f>H1382+H1389</f>
        <v>19522.975000000002</v>
      </c>
      <c r="I1381" s="10">
        <f>I1382+I1389</f>
        <v>16554.349999999999</v>
      </c>
    </row>
    <row r="1382" spans="1:9">
      <c r="A1382" s="4"/>
      <c r="B1382" s="8"/>
      <c r="C1382" s="24" t="s">
        <v>3</v>
      </c>
      <c r="D1382" s="24" t="s">
        <v>41</v>
      </c>
      <c r="E1382" s="11"/>
      <c r="F1382" s="24"/>
      <c r="G1382" s="13" t="s">
        <v>489</v>
      </c>
      <c r="H1382" s="14">
        <f t="shared" ref="H1382:I1387" si="236">H1383</f>
        <v>3009.5749999999998</v>
      </c>
      <c r="I1382" s="14">
        <f t="shared" si="236"/>
        <v>2993.384</v>
      </c>
    </row>
    <row r="1383" spans="1:9" ht="36">
      <c r="A1383" s="4"/>
      <c r="B1383" s="8"/>
      <c r="C1383" s="4" t="s">
        <v>3</v>
      </c>
      <c r="D1383" s="5" t="s">
        <v>41</v>
      </c>
      <c r="E1383" s="5" t="s">
        <v>380</v>
      </c>
      <c r="F1383" s="4"/>
      <c r="G1383" s="16" t="s">
        <v>381</v>
      </c>
      <c r="H1383" s="17">
        <f t="shared" si="236"/>
        <v>3009.5749999999998</v>
      </c>
      <c r="I1383" s="17">
        <f t="shared" si="236"/>
        <v>2993.384</v>
      </c>
    </row>
    <row r="1384" spans="1:9">
      <c r="A1384" s="4"/>
      <c r="B1384" s="8"/>
      <c r="C1384" s="4" t="s">
        <v>3</v>
      </c>
      <c r="D1384" s="5" t="s">
        <v>41</v>
      </c>
      <c r="E1384" s="5" t="s">
        <v>750</v>
      </c>
      <c r="F1384" s="4"/>
      <c r="G1384" s="201" t="s">
        <v>751</v>
      </c>
      <c r="H1384" s="18">
        <f t="shared" si="236"/>
        <v>3009.5749999999998</v>
      </c>
      <c r="I1384" s="18">
        <f t="shared" si="236"/>
        <v>2993.384</v>
      </c>
    </row>
    <row r="1385" spans="1:9" ht="24">
      <c r="A1385" s="4"/>
      <c r="B1385" s="8"/>
      <c r="C1385" s="4" t="s">
        <v>3</v>
      </c>
      <c r="D1385" s="5" t="s">
        <v>41</v>
      </c>
      <c r="E1385" s="5" t="s">
        <v>752</v>
      </c>
      <c r="F1385" s="4"/>
      <c r="G1385" s="201" t="s">
        <v>753</v>
      </c>
      <c r="H1385" s="18">
        <f t="shared" si="236"/>
        <v>3009.5749999999998</v>
      </c>
      <c r="I1385" s="18">
        <f t="shared" si="236"/>
        <v>2993.384</v>
      </c>
    </row>
    <row r="1386" spans="1:9" ht="48">
      <c r="A1386" s="4"/>
      <c r="B1386" s="8"/>
      <c r="C1386" s="4" t="s">
        <v>3</v>
      </c>
      <c r="D1386" s="5" t="s">
        <v>41</v>
      </c>
      <c r="E1386" s="5" t="s">
        <v>758</v>
      </c>
      <c r="F1386" s="4"/>
      <c r="G1386" s="201" t="s">
        <v>759</v>
      </c>
      <c r="H1386" s="18">
        <f t="shared" si="236"/>
        <v>3009.5749999999998</v>
      </c>
      <c r="I1386" s="18">
        <f t="shared" si="236"/>
        <v>2993.384</v>
      </c>
    </row>
    <row r="1387" spans="1:9" ht="24">
      <c r="A1387" s="4"/>
      <c r="B1387" s="8"/>
      <c r="C1387" s="4" t="s">
        <v>3</v>
      </c>
      <c r="D1387" s="5" t="s">
        <v>41</v>
      </c>
      <c r="E1387" s="5" t="s">
        <v>758</v>
      </c>
      <c r="F1387" s="20" t="s">
        <v>487</v>
      </c>
      <c r="G1387" s="21" t="s">
        <v>49</v>
      </c>
      <c r="H1387" s="18">
        <f t="shared" si="236"/>
        <v>3009.5749999999998</v>
      </c>
      <c r="I1387" s="18">
        <f t="shared" si="236"/>
        <v>2993.384</v>
      </c>
    </row>
    <row r="1388" spans="1:9" ht="36">
      <c r="A1388" s="4"/>
      <c r="B1388" s="8"/>
      <c r="C1388" s="4" t="s">
        <v>3</v>
      </c>
      <c r="D1388" s="5" t="s">
        <v>41</v>
      </c>
      <c r="E1388" s="5" t="s">
        <v>758</v>
      </c>
      <c r="F1388" s="4">
        <v>321</v>
      </c>
      <c r="G1388" s="201" t="s">
        <v>760</v>
      </c>
      <c r="H1388" s="18">
        <v>3009.5749999999998</v>
      </c>
      <c r="I1388" s="18">
        <v>2993.384</v>
      </c>
    </row>
    <row r="1389" spans="1:9">
      <c r="A1389" s="4"/>
      <c r="B1389" s="8"/>
      <c r="C1389" s="24" t="s">
        <v>3</v>
      </c>
      <c r="D1389" s="24" t="s">
        <v>51</v>
      </c>
      <c r="E1389" s="60"/>
      <c r="F1389" s="61"/>
      <c r="G1389" s="37" t="s">
        <v>502</v>
      </c>
      <c r="H1389" s="14">
        <f>H1390</f>
        <v>16513.400000000001</v>
      </c>
      <c r="I1389" s="14">
        <f>I1390</f>
        <v>13560.966</v>
      </c>
    </row>
    <row r="1390" spans="1:9" ht="36">
      <c r="A1390" s="4"/>
      <c r="B1390" s="8"/>
      <c r="C1390" s="4" t="s">
        <v>3</v>
      </c>
      <c r="D1390" s="4" t="s">
        <v>51</v>
      </c>
      <c r="E1390" s="12" t="s">
        <v>380</v>
      </c>
      <c r="F1390" s="15"/>
      <c r="G1390" s="16" t="s">
        <v>381</v>
      </c>
      <c r="H1390" s="17">
        <f>H1391</f>
        <v>16513.400000000001</v>
      </c>
      <c r="I1390" s="17">
        <f>I1391</f>
        <v>13560.966</v>
      </c>
    </row>
    <row r="1391" spans="1:9" ht="24">
      <c r="A1391" s="4"/>
      <c r="B1391" s="8"/>
      <c r="C1391" s="4" t="s">
        <v>3</v>
      </c>
      <c r="D1391" s="4" t="s">
        <v>51</v>
      </c>
      <c r="E1391" s="5" t="s">
        <v>618</v>
      </c>
      <c r="F1391" s="4"/>
      <c r="G1391" s="201" t="s">
        <v>619</v>
      </c>
      <c r="H1391" s="18">
        <f>H1392</f>
        <v>16513.400000000001</v>
      </c>
      <c r="I1391" s="18">
        <f t="shared" ref="I1391:I1392" si="237">I1392</f>
        <v>13560.966</v>
      </c>
    </row>
    <row r="1392" spans="1:9" ht="72">
      <c r="A1392" s="4"/>
      <c r="B1392" s="8"/>
      <c r="C1392" s="4" t="s">
        <v>3</v>
      </c>
      <c r="D1392" s="4" t="s">
        <v>51</v>
      </c>
      <c r="E1392" s="5" t="s">
        <v>630</v>
      </c>
      <c r="F1392" s="4"/>
      <c r="G1392" s="201" t="s">
        <v>631</v>
      </c>
      <c r="H1392" s="18">
        <f>H1393</f>
        <v>16513.400000000001</v>
      </c>
      <c r="I1392" s="18">
        <f t="shared" si="237"/>
        <v>13560.966</v>
      </c>
    </row>
    <row r="1393" spans="1:9" ht="72">
      <c r="A1393" s="4"/>
      <c r="B1393" s="8"/>
      <c r="C1393" s="4" t="s">
        <v>3</v>
      </c>
      <c r="D1393" s="4" t="s">
        <v>51</v>
      </c>
      <c r="E1393" s="5" t="s">
        <v>761</v>
      </c>
      <c r="F1393" s="30"/>
      <c r="G1393" s="30" t="s">
        <v>762</v>
      </c>
      <c r="H1393" s="18">
        <f>H1397+H1394</f>
        <v>16513.400000000001</v>
      </c>
      <c r="I1393" s="18">
        <f>I1397+I1394</f>
        <v>13560.966</v>
      </c>
    </row>
    <row r="1394" spans="1:9" ht="24.6" customHeight="1">
      <c r="A1394" s="4"/>
      <c r="B1394" s="8"/>
      <c r="C1394" s="4" t="s">
        <v>3</v>
      </c>
      <c r="D1394" s="4" t="s">
        <v>51</v>
      </c>
      <c r="E1394" s="5" t="s">
        <v>761</v>
      </c>
      <c r="F1394" s="20" t="s">
        <v>45</v>
      </c>
      <c r="G1394" s="21" t="s">
        <v>46</v>
      </c>
      <c r="H1394" s="18">
        <f>H1395</f>
        <v>410.9</v>
      </c>
      <c r="I1394" s="18">
        <f t="shared" ref="I1394" si="238">I1395</f>
        <v>319.09199999999998</v>
      </c>
    </row>
    <row r="1395" spans="1:9">
      <c r="A1395" s="4"/>
      <c r="B1395" s="8"/>
      <c r="C1395" s="4" t="s">
        <v>3</v>
      </c>
      <c r="D1395" s="4" t="s">
        <v>51</v>
      </c>
      <c r="E1395" s="5" t="s">
        <v>761</v>
      </c>
      <c r="F1395" s="4" t="s">
        <v>47</v>
      </c>
      <c r="G1395" s="201" t="s">
        <v>48</v>
      </c>
      <c r="H1395" s="18">
        <v>410.9</v>
      </c>
      <c r="I1395" s="18">
        <v>319.09199999999998</v>
      </c>
    </row>
    <row r="1396" spans="1:9" ht="24">
      <c r="A1396" s="4"/>
      <c r="B1396" s="8"/>
      <c r="C1396" s="4" t="s">
        <v>3</v>
      </c>
      <c r="D1396" s="4" t="s">
        <v>51</v>
      </c>
      <c r="E1396" s="5" t="s">
        <v>761</v>
      </c>
      <c r="F1396" s="20" t="s">
        <v>487</v>
      </c>
      <c r="G1396" s="21" t="s">
        <v>49</v>
      </c>
      <c r="H1396" s="18">
        <f>H1397</f>
        <v>16102.5</v>
      </c>
      <c r="I1396" s="18">
        <f t="shared" ref="I1396" si="239">I1397</f>
        <v>13241.874</v>
      </c>
    </row>
    <row r="1397" spans="1:9" ht="36">
      <c r="A1397" s="4"/>
      <c r="B1397" s="8"/>
      <c r="C1397" s="4" t="s">
        <v>3</v>
      </c>
      <c r="D1397" s="4" t="s">
        <v>51</v>
      </c>
      <c r="E1397" s="5" t="s">
        <v>761</v>
      </c>
      <c r="F1397" s="4">
        <v>323</v>
      </c>
      <c r="G1397" s="201" t="s">
        <v>763</v>
      </c>
      <c r="H1397" s="18">
        <v>16102.5</v>
      </c>
      <c r="I1397" s="18">
        <v>13241.874</v>
      </c>
    </row>
    <row r="1398" spans="1:9">
      <c r="A1398" s="4"/>
      <c r="B1398" s="8"/>
      <c r="C1398" s="8">
        <v>11</v>
      </c>
      <c r="D1398" s="8" t="s">
        <v>17</v>
      </c>
      <c r="E1398" s="36"/>
      <c r="F1398" s="8"/>
      <c r="G1398" s="9" t="s">
        <v>530</v>
      </c>
      <c r="H1398" s="10">
        <f>H1406+H1399</f>
        <v>11901.487999999999</v>
      </c>
      <c r="I1398" s="10">
        <f>I1406+I1399</f>
        <v>11901.387999999999</v>
      </c>
    </row>
    <row r="1399" spans="1:9">
      <c r="A1399" s="4"/>
      <c r="B1399" s="8"/>
      <c r="C1399" s="24" t="s">
        <v>4</v>
      </c>
      <c r="D1399" s="24" t="s">
        <v>19</v>
      </c>
      <c r="E1399" s="11"/>
      <c r="F1399" s="24"/>
      <c r="G1399" s="13" t="s">
        <v>540</v>
      </c>
      <c r="H1399" s="14">
        <f t="shared" ref="H1399:I1404" si="240">H1400</f>
        <v>2090.75</v>
      </c>
      <c r="I1399" s="14">
        <f t="shared" si="240"/>
        <v>2090.65</v>
      </c>
    </row>
    <row r="1400" spans="1:9" ht="36">
      <c r="A1400" s="4"/>
      <c r="B1400" s="8"/>
      <c r="C1400" s="15" t="s">
        <v>4</v>
      </c>
      <c r="D1400" s="15" t="s">
        <v>19</v>
      </c>
      <c r="E1400" s="12" t="s">
        <v>532</v>
      </c>
      <c r="F1400" s="15"/>
      <c r="G1400" s="16" t="s">
        <v>533</v>
      </c>
      <c r="H1400" s="17">
        <f t="shared" si="240"/>
        <v>2090.75</v>
      </c>
      <c r="I1400" s="17">
        <f t="shared" si="240"/>
        <v>2090.65</v>
      </c>
    </row>
    <row r="1401" spans="1:9" ht="36.6" customHeight="1">
      <c r="A1401" s="4"/>
      <c r="B1401" s="8"/>
      <c r="C1401" s="4" t="s">
        <v>4</v>
      </c>
      <c r="D1401" s="4" t="s">
        <v>19</v>
      </c>
      <c r="E1401" s="5" t="s">
        <v>534</v>
      </c>
      <c r="F1401" s="4"/>
      <c r="G1401" s="201" t="s">
        <v>535</v>
      </c>
      <c r="H1401" s="18">
        <f t="shared" si="240"/>
        <v>2090.75</v>
      </c>
      <c r="I1401" s="18">
        <f t="shared" si="240"/>
        <v>2090.65</v>
      </c>
    </row>
    <row r="1402" spans="1:9" ht="48">
      <c r="A1402" s="4"/>
      <c r="B1402" s="8"/>
      <c r="C1402" s="4" t="s">
        <v>4</v>
      </c>
      <c r="D1402" s="4" t="s">
        <v>19</v>
      </c>
      <c r="E1402" s="5" t="s">
        <v>536</v>
      </c>
      <c r="F1402" s="4"/>
      <c r="G1402" s="201" t="s">
        <v>537</v>
      </c>
      <c r="H1402" s="18">
        <f t="shared" si="240"/>
        <v>2090.75</v>
      </c>
      <c r="I1402" s="18">
        <f t="shared" si="240"/>
        <v>2090.65</v>
      </c>
    </row>
    <row r="1403" spans="1:9" ht="46.9" customHeight="1">
      <c r="A1403" s="4"/>
      <c r="B1403" s="8"/>
      <c r="C1403" s="4" t="s">
        <v>4</v>
      </c>
      <c r="D1403" s="4" t="s">
        <v>19</v>
      </c>
      <c r="E1403" s="5" t="s">
        <v>764</v>
      </c>
      <c r="F1403" s="4"/>
      <c r="G1403" s="201" t="s">
        <v>765</v>
      </c>
      <c r="H1403" s="18">
        <f t="shared" si="240"/>
        <v>2090.75</v>
      </c>
      <c r="I1403" s="18">
        <f t="shared" si="240"/>
        <v>2090.65</v>
      </c>
    </row>
    <row r="1404" spans="1:9" ht="36">
      <c r="A1404" s="4"/>
      <c r="B1404" s="8"/>
      <c r="C1404" s="4" t="s">
        <v>4</v>
      </c>
      <c r="D1404" s="4" t="s">
        <v>19</v>
      </c>
      <c r="E1404" s="5" t="s">
        <v>764</v>
      </c>
      <c r="F1404" s="32" t="s">
        <v>100</v>
      </c>
      <c r="G1404" s="21" t="s">
        <v>101</v>
      </c>
      <c r="H1404" s="18">
        <f t="shared" si="240"/>
        <v>2090.75</v>
      </c>
      <c r="I1404" s="18">
        <f t="shared" si="240"/>
        <v>2090.65</v>
      </c>
    </row>
    <row r="1405" spans="1:9" ht="24">
      <c r="A1405" s="4"/>
      <c r="B1405" s="8"/>
      <c r="C1405" s="4" t="s">
        <v>4</v>
      </c>
      <c r="D1405" s="4" t="s">
        <v>19</v>
      </c>
      <c r="E1405" s="5" t="s">
        <v>764</v>
      </c>
      <c r="F1405" s="4">
        <v>612</v>
      </c>
      <c r="G1405" s="201" t="s">
        <v>333</v>
      </c>
      <c r="H1405" s="18">
        <v>2090.75</v>
      </c>
      <c r="I1405" s="18">
        <v>2090.65</v>
      </c>
    </row>
    <row r="1406" spans="1:9">
      <c r="A1406" s="4"/>
      <c r="B1406" s="8"/>
      <c r="C1406" s="11">
        <v>11</v>
      </c>
      <c r="D1406" s="11" t="s">
        <v>41</v>
      </c>
      <c r="E1406" s="11"/>
      <c r="F1406" s="24"/>
      <c r="G1406" s="13" t="s">
        <v>555</v>
      </c>
      <c r="H1406" s="14">
        <f>H1407+H1413</f>
        <v>9810.7379999999994</v>
      </c>
      <c r="I1406" s="14">
        <f>I1407+I1413</f>
        <v>9810.7379999999994</v>
      </c>
    </row>
    <row r="1407" spans="1:9" ht="36">
      <c r="A1407" s="4"/>
      <c r="B1407" s="8"/>
      <c r="C1407" s="5" t="s">
        <v>4</v>
      </c>
      <c r="D1407" s="5" t="s">
        <v>41</v>
      </c>
      <c r="E1407" s="5" t="s">
        <v>380</v>
      </c>
      <c r="F1407" s="4"/>
      <c r="G1407" s="16" t="s">
        <v>381</v>
      </c>
      <c r="H1407" s="17">
        <f t="shared" ref="H1407:I1410" si="241">H1408</f>
        <v>9338.3449999999993</v>
      </c>
      <c r="I1407" s="17">
        <f t="shared" si="241"/>
        <v>9338.3449999999993</v>
      </c>
    </row>
    <row r="1408" spans="1:9" ht="24">
      <c r="A1408" s="4"/>
      <c r="B1408" s="8"/>
      <c r="C1408" s="5" t="s">
        <v>4</v>
      </c>
      <c r="D1408" s="5" t="s">
        <v>41</v>
      </c>
      <c r="E1408" s="5" t="s">
        <v>391</v>
      </c>
      <c r="F1408" s="4"/>
      <c r="G1408" s="201" t="s">
        <v>392</v>
      </c>
      <c r="H1408" s="18">
        <f t="shared" si="241"/>
        <v>9338.3449999999993</v>
      </c>
      <c r="I1408" s="18">
        <f t="shared" si="241"/>
        <v>9338.3449999999993</v>
      </c>
    </row>
    <row r="1409" spans="1:10" ht="46.9" customHeight="1">
      <c r="A1409" s="4"/>
      <c r="B1409" s="8"/>
      <c r="C1409" s="5" t="s">
        <v>4</v>
      </c>
      <c r="D1409" s="5" t="s">
        <v>41</v>
      </c>
      <c r="E1409" s="5" t="s">
        <v>393</v>
      </c>
      <c r="F1409" s="4"/>
      <c r="G1409" s="201" t="s">
        <v>394</v>
      </c>
      <c r="H1409" s="18">
        <f t="shared" si="241"/>
        <v>9338.3449999999993</v>
      </c>
      <c r="I1409" s="18">
        <f t="shared" si="241"/>
        <v>9338.3449999999993</v>
      </c>
    </row>
    <row r="1410" spans="1:10" ht="48">
      <c r="A1410" s="4"/>
      <c r="B1410" s="8"/>
      <c r="C1410" s="5">
        <v>11</v>
      </c>
      <c r="D1410" s="5" t="s">
        <v>41</v>
      </c>
      <c r="E1410" s="5" t="s">
        <v>766</v>
      </c>
      <c r="F1410" s="4"/>
      <c r="G1410" s="39" t="s">
        <v>767</v>
      </c>
      <c r="H1410" s="18">
        <f t="shared" si="241"/>
        <v>9338.3449999999993</v>
      </c>
      <c r="I1410" s="18">
        <f t="shared" si="241"/>
        <v>9338.3449999999993</v>
      </c>
    </row>
    <row r="1411" spans="1:10" ht="36">
      <c r="A1411" s="4"/>
      <c r="B1411" s="8"/>
      <c r="C1411" s="5">
        <v>11</v>
      </c>
      <c r="D1411" s="5" t="s">
        <v>41</v>
      </c>
      <c r="E1411" s="5" t="s">
        <v>766</v>
      </c>
      <c r="F1411" s="32" t="s">
        <v>100</v>
      </c>
      <c r="G1411" s="21" t="s">
        <v>101</v>
      </c>
      <c r="H1411" s="18">
        <f>H1412</f>
        <v>9338.3449999999993</v>
      </c>
      <c r="I1411" s="18">
        <f>I1412</f>
        <v>9338.3449999999993</v>
      </c>
    </row>
    <row r="1412" spans="1:10" ht="59.45" customHeight="1">
      <c r="A1412" s="4"/>
      <c r="B1412" s="8"/>
      <c r="C1412" s="5">
        <v>11</v>
      </c>
      <c r="D1412" s="5" t="s">
        <v>41</v>
      </c>
      <c r="E1412" s="5" t="s">
        <v>766</v>
      </c>
      <c r="F1412" s="4" t="s">
        <v>397</v>
      </c>
      <c r="G1412" s="201" t="s">
        <v>103</v>
      </c>
      <c r="H1412" s="18">
        <v>9338.3449999999993</v>
      </c>
      <c r="I1412" s="18">
        <v>9338.3449999999993</v>
      </c>
    </row>
    <row r="1413" spans="1:10" ht="36">
      <c r="A1413" s="4"/>
      <c r="B1413" s="8"/>
      <c r="C1413" s="12">
        <v>11</v>
      </c>
      <c r="D1413" s="12" t="s">
        <v>41</v>
      </c>
      <c r="E1413" s="12" t="s">
        <v>532</v>
      </c>
      <c r="F1413" s="15"/>
      <c r="G1413" s="16" t="s">
        <v>533</v>
      </c>
      <c r="H1413" s="17">
        <f t="shared" ref="H1413:I1420" si="242">H1414</f>
        <v>472.39300000000003</v>
      </c>
      <c r="I1413" s="17">
        <f t="shared" si="242"/>
        <v>472.39300000000003</v>
      </c>
    </row>
    <row r="1414" spans="1:10" ht="34.9" customHeight="1">
      <c r="A1414" s="4"/>
      <c r="B1414" s="8"/>
      <c r="C1414" s="5">
        <v>11</v>
      </c>
      <c r="D1414" s="5" t="s">
        <v>41</v>
      </c>
      <c r="E1414" s="5" t="s">
        <v>534</v>
      </c>
      <c r="F1414" s="4"/>
      <c r="G1414" s="201" t="s">
        <v>535</v>
      </c>
      <c r="H1414" s="18">
        <f t="shared" si="242"/>
        <v>472.39300000000003</v>
      </c>
      <c r="I1414" s="18">
        <f t="shared" si="242"/>
        <v>472.39300000000003</v>
      </c>
    </row>
    <row r="1415" spans="1:10" ht="24">
      <c r="A1415" s="4"/>
      <c r="B1415" s="8"/>
      <c r="C1415" s="5">
        <v>11</v>
      </c>
      <c r="D1415" s="5" t="s">
        <v>41</v>
      </c>
      <c r="E1415" s="5" t="s">
        <v>556</v>
      </c>
      <c r="F1415" s="4"/>
      <c r="G1415" s="201" t="s">
        <v>768</v>
      </c>
      <c r="H1415" s="18">
        <f>H1419+H1416</f>
        <v>472.39300000000003</v>
      </c>
      <c r="I1415" s="18">
        <f>I1419+I1416</f>
        <v>472.39300000000003</v>
      </c>
    </row>
    <row r="1416" spans="1:10" ht="72">
      <c r="A1416" s="4"/>
      <c r="B1416" s="8"/>
      <c r="C1416" s="5">
        <v>11</v>
      </c>
      <c r="D1416" s="5" t="s">
        <v>41</v>
      </c>
      <c r="E1416" s="5" t="s">
        <v>560</v>
      </c>
      <c r="F1416" s="4"/>
      <c r="G1416" s="45" t="s">
        <v>561</v>
      </c>
      <c r="H1416" s="18">
        <f>H1417</f>
        <v>400</v>
      </c>
      <c r="I1416" s="18">
        <f>I1417</f>
        <v>400</v>
      </c>
    </row>
    <row r="1417" spans="1:10" ht="36">
      <c r="A1417" s="4"/>
      <c r="B1417" s="8"/>
      <c r="C1417" s="5">
        <v>11</v>
      </c>
      <c r="D1417" s="5" t="s">
        <v>41</v>
      </c>
      <c r="E1417" s="5" t="s">
        <v>560</v>
      </c>
      <c r="F1417" s="20" t="s">
        <v>100</v>
      </c>
      <c r="G1417" s="21" t="s">
        <v>101</v>
      </c>
      <c r="H1417" s="18">
        <f>H1418</f>
        <v>400</v>
      </c>
      <c r="I1417" s="18">
        <f>I1418</f>
        <v>400</v>
      </c>
    </row>
    <row r="1418" spans="1:10" ht="24">
      <c r="A1418" s="4"/>
      <c r="B1418" s="8"/>
      <c r="C1418" s="5">
        <v>11</v>
      </c>
      <c r="D1418" s="5" t="s">
        <v>41</v>
      </c>
      <c r="E1418" s="5" t="s">
        <v>560</v>
      </c>
      <c r="F1418" s="4">
        <v>612</v>
      </c>
      <c r="G1418" s="201" t="s">
        <v>333</v>
      </c>
      <c r="H1418" s="18">
        <v>400</v>
      </c>
      <c r="I1418" s="18">
        <v>400</v>
      </c>
    </row>
    <row r="1419" spans="1:10" ht="57" customHeight="1">
      <c r="A1419" s="4"/>
      <c r="B1419" s="8"/>
      <c r="C1419" s="5">
        <v>11</v>
      </c>
      <c r="D1419" s="5" t="s">
        <v>41</v>
      </c>
      <c r="E1419" s="5" t="s">
        <v>558</v>
      </c>
      <c r="F1419" s="4"/>
      <c r="G1419" s="39" t="s">
        <v>559</v>
      </c>
      <c r="H1419" s="18">
        <f t="shared" si="242"/>
        <v>72.393000000000001</v>
      </c>
      <c r="I1419" s="18">
        <f t="shared" si="242"/>
        <v>72.393000000000001</v>
      </c>
    </row>
    <row r="1420" spans="1:10" ht="36">
      <c r="A1420" s="4"/>
      <c r="B1420" s="8"/>
      <c r="C1420" s="5">
        <v>11</v>
      </c>
      <c r="D1420" s="5" t="s">
        <v>41</v>
      </c>
      <c r="E1420" s="5" t="s">
        <v>558</v>
      </c>
      <c r="F1420" s="20" t="s">
        <v>100</v>
      </c>
      <c r="G1420" s="21" t="s">
        <v>101</v>
      </c>
      <c r="H1420" s="18">
        <f t="shared" si="242"/>
        <v>72.393000000000001</v>
      </c>
      <c r="I1420" s="18">
        <f t="shared" si="242"/>
        <v>72.393000000000001</v>
      </c>
    </row>
    <row r="1421" spans="1:10" ht="24">
      <c r="A1421" s="4"/>
      <c r="B1421" s="8"/>
      <c r="C1421" s="5">
        <v>11</v>
      </c>
      <c r="D1421" s="5" t="s">
        <v>41</v>
      </c>
      <c r="E1421" s="5" t="s">
        <v>558</v>
      </c>
      <c r="F1421" s="4">
        <v>612</v>
      </c>
      <c r="G1421" s="201" t="s">
        <v>333</v>
      </c>
      <c r="H1421" s="18">
        <v>72.393000000000001</v>
      </c>
      <c r="I1421" s="18">
        <v>72.393000000000001</v>
      </c>
    </row>
    <row r="1422" spans="1:10">
      <c r="A1422" s="8">
        <v>6</v>
      </c>
      <c r="B1422" s="8">
        <v>736</v>
      </c>
      <c r="C1422" s="8"/>
      <c r="D1422" s="8"/>
      <c r="E1422" s="36"/>
      <c r="F1422" s="8"/>
      <c r="G1422" s="9" t="s">
        <v>769</v>
      </c>
      <c r="H1422" s="10">
        <f>H1424</f>
        <v>867.2</v>
      </c>
      <c r="I1422" s="10">
        <f>I1424</f>
        <v>844.78300000000002</v>
      </c>
      <c r="J1422" s="2">
        <v>867.2</v>
      </c>
    </row>
    <row r="1423" spans="1:10">
      <c r="A1423" s="4"/>
      <c r="B1423" s="8"/>
      <c r="C1423" s="8" t="s">
        <v>16</v>
      </c>
      <c r="D1423" s="8" t="s">
        <v>17</v>
      </c>
      <c r="E1423" s="36"/>
      <c r="F1423" s="8"/>
      <c r="G1423" s="9" t="s">
        <v>18</v>
      </c>
      <c r="H1423" s="10">
        <f t="shared" ref="H1423:I1425" si="243">H1424</f>
        <v>867.2</v>
      </c>
      <c r="I1423" s="10">
        <f t="shared" si="243"/>
        <v>844.78300000000002</v>
      </c>
    </row>
    <row r="1424" spans="1:10" ht="45.6" customHeight="1">
      <c r="A1424" s="4"/>
      <c r="B1424" s="8"/>
      <c r="C1424" s="24" t="s">
        <v>16</v>
      </c>
      <c r="D1424" s="24" t="s">
        <v>67</v>
      </c>
      <c r="E1424" s="11"/>
      <c r="F1424" s="24"/>
      <c r="G1424" s="13" t="s">
        <v>68</v>
      </c>
      <c r="H1424" s="14">
        <f t="shared" si="243"/>
        <v>867.2</v>
      </c>
      <c r="I1424" s="14">
        <f t="shared" si="243"/>
        <v>844.78300000000002</v>
      </c>
    </row>
    <row r="1425" spans="1:11" ht="24">
      <c r="A1425" s="4"/>
      <c r="B1425" s="8"/>
      <c r="C1425" s="4" t="s">
        <v>16</v>
      </c>
      <c r="D1425" s="4" t="s">
        <v>67</v>
      </c>
      <c r="E1425" s="5" t="s">
        <v>35</v>
      </c>
      <c r="F1425" s="4"/>
      <c r="G1425" s="201" t="s">
        <v>36</v>
      </c>
      <c r="H1425" s="18">
        <f t="shared" si="243"/>
        <v>867.2</v>
      </c>
      <c r="I1425" s="18">
        <f t="shared" si="243"/>
        <v>844.78300000000002</v>
      </c>
    </row>
    <row r="1426" spans="1:11" ht="36">
      <c r="A1426" s="4"/>
      <c r="B1426" s="8"/>
      <c r="C1426" s="4" t="s">
        <v>16</v>
      </c>
      <c r="D1426" s="4" t="s">
        <v>67</v>
      </c>
      <c r="E1426" s="5" t="s">
        <v>37</v>
      </c>
      <c r="F1426" s="4"/>
      <c r="G1426" s="201" t="s">
        <v>38</v>
      </c>
      <c r="H1426" s="18">
        <f>H1427+H1435</f>
        <v>867.2</v>
      </c>
      <c r="I1426" s="18">
        <f>I1427+I1435</f>
        <v>844.78300000000002</v>
      </c>
    </row>
    <row r="1427" spans="1:11" ht="36">
      <c r="A1427" s="4"/>
      <c r="B1427" s="8"/>
      <c r="C1427" s="4" t="s">
        <v>16</v>
      </c>
      <c r="D1427" s="4" t="s">
        <v>67</v>
      </c>
      <c r="E1427" s="35" t="s">
        <v>770</v>
      </c>
      <c r="F1427" s="4"/>
      <c r="G1427" s="201" t="s">
        <v>771</v>
      </c>
      <c r="H1427" s="18">
        <f>H1428+H1431+H1433</f>
        <v>644.20000000000005</v>
      </c>
      <c r="I1427" s="18">
        <f>I1428+I1431+I1433</f>
        <v>625.14</v>
      </c>
    </row>
    <row r="1428" spans="1:11" ht="58.15" customHeight="1">
      <c r="A1428" s="4"/>
      <c r="B1428" s="8"/>
      <c r="C1428" s="4" t="s">
        <v>16</v>
      </c>
      <c r="D1428" s="4" t="s">
        <v>67</v>
      </c>
      <c r="E1428" s="35" t="s">
        <v>770</v>
      </c>
      <c r="F1428" s="20" t="s">
        <v>29</v>
      </c>
      <c r="G1428" s="21" t="s">
        <v>30</v>
      </c>
      <c r="H1428" s="18">
        <f>H1429+H1430</f>
        <v>472</v>
      </c>
      <c r="I1428" s="18">
        <f>I1429+I1430</f>
        <v>469.39600000000002</v>
      </c>
    </row>
    <row r="1429" spans="1:11" ht="24">
      <c r="A1429" s="4"/>
      <c r="B1429" s="8"/>
      <c r="C1429" s="4" t="s">
        <v>16</v>
      </c>
      <c r="D1429" s="4" t="s">
        <v>67</v>
      </c>
      <c r="E1429" s="35" t="s">
        <v>770</v>
      </c>
      <c r="F1429" s="22" t="s">
        <v>31</v>
      </c>
      <c r="G1429" s="23" t="s">
        <v>32</v>
      </c>
      <c r="H1429" s="18">
        <v>396</v>
      </c>
      <c r="I1429" s="18">
        <v>393.52100000000002</v>
      </c>
    </row>
    <row r="1430" spans="1:11" ht="45" customHeight="1">
      <c r="A1430" s="4"/>
      <c r="B1430" s="8"/>
      <c r="C1430" s="4" t="s">
        <v>16</v>
      </c>
      <c r="D1430" s="4" t="s">
        <v>67</v>
      </c>
      <c r="E1430" s="35" t="s">
        <v>770</v>
      </c>
      <c r="F1430" s="22">
        <v>129</v>
      </c>
      <c r="G1430" s="23" t="s">
        <v>885</v>
      </c>
      <c r="H1430" s="18">
        <v>76</v>
      </c>
      <c r="I1430" s="18">
        <v>75.875</v>
      </c>
    </row>
    <row r="1431" spans="1:11" ht="24.6" customHeight="1">
      <c r="A1431" s="4"/>
      <c r="B1431" s="8"/>
      <c r="C1431" s="4" t="s">
        <v>16</v>
      </c>
      <c r="D1431" s="4" t="s">
        <v>67</v>
      </c>
      <c r="E1431" s="35" t="s">
        <v>770</v>
      </c>
      <c r="F1431" s="20" t="s">
        <v>45</v>
      </c>
      <c r="G1431" s="21" t="s">
        <v>46</v>
      </c>
      <c r="H1431" s="18">
        <f>H1432</f>
        <v>12.2</v>
      </c>
      <c r="I1431" s="18">
        <f>I1432</f>
        <v>2.2000000000000002</v>
      </c>
    </row>
    <row r="1432" spans="1:11">
      <c r="A1432" s="176"/>
      <c r="B1432" s="188"/>
      <c r="C1432" s="176" t="s">
        <v>16</v>
      </c>
      <c r="D1432" s="176" t="s">
        <v>67</v>
      </c>
      <c r="E1432" s="35" t="s">
        <v>770</v>
      </c>
      <c r="F1432" s="176" t="s">
        <v>47</v>
      </c>
      <c r="G1432" s="178" t="s">
        <v>48</v>
      </c>
      <c r="H1432" s="179">
        <v>12.2</v>
      </c>
      <c r="I1432" s="179">
        <v>2.2000000000000002</v>
      </c>
    </row>
    <row r="1433" spans="1:11" ht="24">
      <c r="A1433" s="176"/>
      <c r="B1433" s="188"/>
      <c r="C1433" s="176" t="s">
        <v>16</v>
      </c>
      <c r="D1433" s="176" t="s">
        <v>67</v>
      </c>
      <c r="E1433" s="35" t="s">
        <v>770</v>
      </c>
      <c r="F1433" s="4">
        <v>300</v>
      </c>
      <c r="G1433" s="201" t="s">
        <v>49</v>
      </c>
      <c r="H1433" s="179">
        <f>H1434</f>
        <v>160</v>
      </c>
      <c r="I1433" s="179">
        <f>I1434</f>
        <v>153.54400000000001</v>
      </c>
    </row>
    <row r="1434" spans="1:11" ht="36">
      <c r="A1434" s="176"/>
      <c r="B1434" s="188"/>
      <c r="C1434" s="176" t="s">
        <v>16</v>
      </c>
      <c r="D1434" s="176" t="s">
        <v>67</v>
      </c>
      <c r="E1434" s="35" t="s">
        <v>770</v>
      </c>
      <c r="F1434" s="4">
        <v>321</v>
      </c>
      <c r="G1434" s="201" t="s">
        <v>50</v>
      </c>
      <c r="H1434" s="179">
        <v>160</v>
      </c>
      <c r="I1434" s="179">
        <v>153.54400000000001</v>
      </c>
    </row>
    <row r="1435" spans="1:11" ht="35.450000000000003" customHeight="1">
      <c r="A1435" s="4"/>
      <c r="B1435" s="8"/>
      <c r="C1435" s="4" t="s">
        <v>16</v>
      </c>
      <c r="D1435" s="4" t="s">
        <v>67</v>
      </c>
      <c r="E1435" s="35" t="s">
        <v>772</v>
      </c>
      <c r="F1435" s="4"/>
      <c r="G1435" s="201" t="s">
        <v>773</v>
      </c>
      <c r="H1435" s="18">
        <f>H1436</f>
        <v>223</v>
      </c>
      <c r="I1435" s="18">
        <f>I1436</f>
        <v>219.643</v>
      </c>
    </row>
    <row r="1436" spans="1:11" ht="58.9" customHeight="1">
      <c r="A1436" s="4"/>
      <c r="B1436" s="8"/>
      <c r="C1436" s="4" t="s">
        <v>16</v>
      </c>
      <c r="D1436" s="4" t="s">
        <v>67</v>
      </c>
      <c r="E1436" s="35" t="s">
        <v>772</v>
      </c>
      <c r="F1436" s="20" t="s">
        <v>29</v>
      </c>
      <c r="G1436" s="21" t="s">
        <v>30</v>
      </c>
      <c r="H1436" s="18">
        <f>H1437+H1438</f>
        <v>223</v>
      </c>
      <c r="I1436" s="18">
        <f>I1437+I1438</f>
        <v>219.643</v>
      </c>
    </row>
    <row r="1437" spans="1:11" ht="24">
      <c r="A1437" s="4"/>
      <c r="B1437" s="8"/>
      <c r="C1437" s="4" t="s">
        <v>16</v>
      </c>
      <c r="D1437" s="4" t="s">
        <v>67</v>
      </c>
      <c r="E1437" s="35" t="s">
        <v>772</v>
      </c>
      <c r="F1437" s="22" t="s">
        <v>31</v>
      </c>
      <c r="G1437" s="23" t="s">
        <v>32</v>
      </c>
      <c r="H1437" s="18">
        <v>196</v>
      </c>
      <c r="I1437" s="18">
        <v>193.547</v>
      </c>
    </row>
    <row r="1438" spans="1:11" ht="46.9" customHeight="1">
      <c r="A1438" s="4"/>
      <c r="B1438" s="8"/>
      <c r="C1438" s="4" t="s">
        <v>16</v>
      </c>
      <c r="D1438" s="4" t="s">
        <v>67</v>
      </c>
      <c r="E1438" s="35" t="s">
        <v>772</v>
      </c>
      <c r="F1438" s="22">
        <v>129</v>
      </c>
      <c r="G1438" s="23" t="s">
        <v>885</v>
      </c>
      <c r="H1438" s="18">
        <v>27</v>
      </c>
      <c r="I1438" s="18">
        <v>26.096</v>
      </c>
    </row>
    <row r="1439" spans="1:11" ht="26.45" customHeight="1">
      <c r="A1439" s="8">
        <v>7</v>
      </c>
      <c r="B1439" s="8">
        <v>743</v>
      </c>
      <c r="C1439" s="8"/>
      <c r="D1439" s="8"/>
      <c r="E1439" s="40"/>
      <c r="F1439" s="183"/>
      <c r="G1439" s="184" t="s">
        <v>774</v>
      </c>
      <c r="H1439" s="10">
        <f>H1440+H1484+H1473+H1534+H1548</f>
        <v>132711.69400000002</v>
      </c>
      <c r="I1439" s="10">
        <f>I1440+I1484+I1473+I1534+I1548</f>
        <v>122927.59699999999</v>
      </c>
      <c r="K1439" s="180">
        <f>H1439-J1439</f>
        <v>132711.69400000002</v>
      </c>
    </row>
    <row r="1440" spans="1:11">
      <c r="A1440" s="8"/>
      <c r="B1440" s="8"/>
      <c r="C1440" s="36" t="s">
        <v>16</v>
      </c>
      <c r="D1440" s="36" t="s">
        <v>17</v>
      </c>
      <c r="E1440" s="5"/>
      <c r="F1440" s="5"/>
      <c r="G1440" s="9" t="s">
        <v>18</v>
      </c>
      <c r="H1440" s="10">
        <f>H1441</f>
        <v>15864.202000000001</v>
      </c>
      <c r="I1440" s="10">
        <f>I1441</f>
        <v>15832.473999999998</v>
      </c>
    </row>
    <row r="1441" spans="1:11" ht="16.149999999999999" customHeight="1">
      <c r="A1441" s="8"/>
      <c r="B1441" s="8"/>
      <c r="C1441" s="24" t="s">
        <v>16</v>
      </c>
      <c r="D1441" s="24" t="s">
        <v>77</v>
      </c>
      <c r="E1441" s="11"/>
      <c r="F1441" s="24"/>
      <c r="G1441" s="13" t="s">
        <v>78</v>
      </c>
      <c r="H1441" s="14">
        <f>H1458+H1442</f>
        <v>15864.202000000001</v>
      </c>
      <c r="I1441" s="14">
        <f>I1458+I1442</f>
        <v>15832.473999999998</v>
      </c>
    </row>
    <row r="1442" spans="1:11" ht="36">
      <c r="A1442" s="8"/>
      <c r="B1442" s="8"/>
      <c r="C1442" s="15" t="s">
        <v>16</v>
      </c>
      <c r="D1442" s="15" t="s">
        <v>77</v>
      </c>
      <c r="E1442" s="12" t="s">
        <v>21</v>
      </c>
      <c r="F1442" s="15"/>
      <c r="G1442" s="16" t="s">
        <v>22</v>
      </c>
      <c r="H1442" s="17">
        <f>H1443+H1448</f>
        <v>4904.6729999999998</v>
      </c>
      <c r="I1442" s="17">
        <f>I1443+I1448</f>
        <v>4904.6709999999994</v>
      </c>
    </row>
    <row r="1443" spans="1:11" ht="24">
      <c r="A1443" s="8"/>
      <c r="B1443" s="8"/>
      <c r="C1443" s="4" t="s">
        <v>16</v>
      </c>
      <c r="D1443" s="4" t="s">
        <v>77</v>
      </c>
      <c r="E1443" s="5" t="s">
        <v>61</v>
      </c>
      <c r="F1443" s="4"/>
      <c r="G1443" s="201" t="s">
        <v>62</v>
      </c>
      <c r="H1443" s="18">
        <f>H1444</f>
        <v>222.13300000000001</v>
      </c>
      <c r="I1443" s="18">
        <f t="shared" ref="I1443:K1443" si="244">I1444</f>
        <v>222.13300000000001</v>
      </c>
      <c r="J1443" s="18">
        <f t="shared" si="244"/>
        <v>0</v>
      </c>
      <c r="K1443" s="18">
        <f t="shared" si="244"/>
        <v>0</v>
      </c>
    </row>
    <row r="1444" spans="1:11" ht="36">
      <c r="A1444" s="8"/>
      <c r="B1444" s="8"/>
      <c r="C1444" s="4" t="s">
        <v>16</v>
      </c>
      <c r="D1444" s="4" t="s">
        <v>77</v>
      </c>
      <c r="E1444" s="5" t="s">
        <v>79</v>
      </c>
      <c r="F1444" s="4"/>
      <c r="G1444" s="201" t="s">
        <v>80</v>
      </c>
      <c r="H1444" s="18">
        <f t="shared" ref="H1444:I1446" si="245">H1445</f>
        <v>222.13300000000001</v>
      </c>
      <c r="I1444" s="18">
        <f t="shared" si="245"/>
        <v>222.13300000000001</v>
      </c>
    </row>
    <row r="1445" spans="1:11" ht="24">
      <c r="A1445" s="8"/>
      <c r="B1445" s="8"/>
      <c r="C1445" s="4" t="s">
        <v>16</v>
      </c>
      <c r="D1445" s="4" t="s">
        <v>77</v>
      </c>
      <c r="E1445" s="5" t="s">
        <v>91</v>
      </c>
      <c r="F1445" s="4"/>
      <c r="G1445" s="201" t="s">
        <v>92</v>
      </c>
      <c r="H1445" s="18">
        <f t="shared" si="245"/>
        <v>222.13300000000001</v>
      </c>
      <c r="I1445" s="18">
        <f t="shared" si="245"/>
        <v>222.13300000000001</v>
      </c>
    </row>
    <row r="1446" spans="1:11" ht="24" customHeight="1">
      <c r="A1446" s="8"/>
      <c r="B1446" s="8"/>
      <c r="C1446" s="4" t="s">
        <v>16</v>
      </c>
      <c r="D1446" s="4" t="s">
        <v>77</v>
      </c>
      <c r="E1446" s="5" t="s">
        <v>91</v>
      </c>
      <c r="F1446" s="20" t="s">
        <v>45</v>
      </c>
      <c r="G1446" s="21" t="s">
        <v>46</v>
      </c>
      <c r="H1446" s="18">
        <f t="shared" si="245"/>
        <v>222.13300000000001</v>
      </c>
      <c r="I1446" s="18">
        <f t="shared" si="245"/>
        <v>222.13300000000001</v>
      </c>
    </row>
    <row r="1447" spans="1:11">
      <c r="A1447" s="8"/>
      <c r="B1447" s="8"/>
      <c r="C1447" s="4" t="s">
        <v>16</v>
      </c>
      <c r="D1447" s="4" t="s">
        <v>77</v>
      </c>
      <c r="E1447" s="5" t="s">
        <v>91</v>
      </c>
      <c r="F1447" s="4" t="s">
        <v>47</v>
      </c>
      <c r="G1447" s="201" t="s">
        <v>48</v>
      </c>
      <c r="H1447" s="18">
        <v>222.13300000000001</v>
      </c>
      <c r="I1447" s="18">
        <v>222.13300000000001</v>
      </c>
    </row>
    <row r="1448" spans="1:11">
      <c r="A1448" s="8"/>
      <c r="B1448" s="8"/>
      <c r="C1448" s="4" t="s">
        <v>16</v>
      </c>
      <c r="D1448" s="4" t="s">
        <v>77</v>
      </c>
      <c r="E1448" s="5" t="s">
        <v>23</v>
      </c>
      <c r="F1448" s="4"/>
      <c r="G1448" s="201" t="s">
        <v>24</v>
      </c>
      <c r="H1448" s="18">
        <f>H1449</f>
        <v>4682.54</v>
      </c>
      <c r="I1448" s="18">
        <f>I1449</f>
        <v>4682.5379999999996</v>
      </c>
    </row>
    <row r="1449" spans="1:11" ht="24">
      <c r="A1449" s="8"/>
      <c r="B1449" s="8"/>
      <c r="C1449" s="4" t="s">
        <v>16</v>
      </c>
      <c r="D1449" s="4" t="s">
        <v>77</v>
      </c>
      <c r="E1449" s="19" t="s">
        <v>25</v>
      </c>
      <c r="F1449" s="4"/>
      <c r="G1449" s="201" t="s">
        <v>26</v>
      </c>
      <c r="H1449" s="18">
        <f>H1450</f>
        <v>4682.54</v>
      </c>
      <c r="I1449" s="18">
        <f>I1450</f>
        <v>4682.5379999999996</v>
      </c>
    </row>
    <row r="1450" spans="1:11" ht="24">
      <c r="A1450" s="8"/>
      <c r="B1450" s="8"/>
      <c r="C1450" s="4" t="s">
        <v>16</v>
      </c>
      <c r="D1450" s="4" t="s">
        <v>77</v>
      </c>
      <c r="E1450" s="5" t="s">
        <v>43</v>
      </c>
      <c r="F1450" s="22"/>
      <c r="G1450" s="23" t="s">
        <v>44</v>
      </c>
      <c r="H1450" s="18">
        <f>H1451+H1455</f>
        <v>4682.54</v>
      </c>
      <c r="I1450" s="18">
        <f>I1451+I1455</f>
        <v>4682.5379999999996</v>
      </c>
    </row>
    <row r="1451" spans="1:11" ht="58.9" customHeight="1">
      <c r="A1451" s="8"/>
      <c r="B1451" s="8"/>
      <c r="C1451" s="4" t="s">
        <v>16</v>
      </c>
      <c r="D1451" s="4" t="s">
        <v>77</v>
      </c>
      <c r="E1451" s="5" t="s">
        <v>43</v>
      </c>
      <c r="F1451" s="20" t="s">
        <v>29</v>
      </c>
      <c r="G1451" s="21" t="s">
        <v>30</v>
      </c>
      <c r="H1451" s="18">
        <f>H1452+H1453+H1454</f>
        <v>4303.7569999999996</v>
      </c>
      <c r="I1451" s="18">
        <f>I1452+I1453+I1454</f>
        <v>4303.7569999999996</v>
      </c>
    </row>
    <row r="1452" spans="1:11">
      <c r="A1452" s="8"/>
      <c r="B1452" s="8"/>
      <c r="C1452" s="4" t="s">
        <v>16</v>
      </c>
      <c r="D1452" s="4" t="s">
        <v>77</v>
      </c>
      <c r="E1452" s="5" t="s">
        <v>43</v>
      </c>
      <c r="F1452" s="22" t="s">
        <v>83</v>
      </c>
      <c r="G1452" s="23" t="s">
        <v>84</v>
      </c>
      <c r="H1452" s="18">
        <v>3168.1210000000001</v>
      </c>
      <c r="I1452" s="18">
        <v>3168.1210000000001</v>
      </c>
    </row>
    <row r="1453" spans="1:11" ht="24">
      <c r="A1453" s="8"/>
      <c r="B1453" s="8"/>
      <c r="C1453" s="4" t="s">
        <v>16</v>
      </c>
      <c r="D1453" s="4" t="s">
        <v>77</v>
      </c>
      <c r="E1453" s="5" t="s">
        <v>43</v>
      </c>
      <c r="F1453" s="22">
        <v>112</v>
      </c>
      <c r="G1453" s="23" t="s">
        <v>85</v>
      </c>
      <c r="H1453" s="18">
        <v>220.596</v>
      </c>
      <c r="I1453" s="18">
        <v>220.596</v>
      </c>
    </row>
    <row r="1454" spans="1:11" ht="48">
      <c r="A1454" s="8"/>
      <c r="B1454" s="8"/>
      <c r="C1454" s="4" t="s">
        <v>16</v>
      </c>
      <c r="D1454" s="4" t="s">
        <v>77</v>
      </c>
      <c r="E1454" s="5" t="s">
        <v>43</v>
      </c>
      <c r="F1454" s="22">
        <v>119</v>
      </c>
      <c r="G1454" s="23" t="s">
        <v>86</v>
      </c>
      <c r="H1454" s="18">
        <v>915.04</v>
      </c>
      <c r="I1454" s="18">
        <v>915.04</v>
      </c>
    </row>
    <row r="1455" spans="1:11" ht="36">
      <c r="A1455" s="8"/>
      <c r="B1455" s="8"/>
      <c r="C1455" s="4" t="s">
        <v>16</v>
      </c>
      <c r="D1455" s="4" t="s">
        <v>77</v>
      </c>
      <c r="E1455" s="5" t="s">
        <v>43</v>
      </c>
      <c r="F1455" s="20" t="s">
        <v>45</v>
      </c>
      <c r="G1455" s="21" t="s">
        <v>46</v>
      </c>
      <c r="H1455" s="18">
        <f>H1456+H1457</f>
        <v>378.78300000000002</v>
      </c>
      <c r="I1455" s="18">
        <f>I1456+I1457</f>
        <v>378.78100000000001</v>
      </c>
    </row>
    <row r="1456" spans="1:11">
      <c r="A1456" s="8"/>
      <c r="B1456" s="8"/>
      <c r="C1456" s="4" t="s">
        <v>16</v>
      </c>
      <c r="D1456" s="4" t="s">
        <v>77</v>
      </c>
      <c r="E1456" s="5" t="s">
        <v>43</v>
      </c>
      <c r="F1456" s="4" t="s">
        <v>47</v>
      </c>
      <c r="G1456" s="201" t="s">
        <v>48</v>
      </c>
      <c r="H1456" s="18">
        <v>308.952</v>
      </c>
      <c r="I1456" s="18">
        <v>308.95100000000002</v>
      </c>
    </row>
    <row r="1457" spans="1:9">
      <c r="A1457" s="8"/>
      <c r="B1457" s="8"/>
      <c r="C1457" s="4" t="s">
        <v>16</v>
      </c>
      <c r="D1457" s="4" t="s">
        <v>77</v>
      </c>
      <c r="E1457" s="5" t="s">
        <v>43</v>
      </c>
      <c r="F1457" s="4">
        <v>247</v>
      </c>
      <c r="G1457" s="201" t="s">
        <v>87</v>
      </c>
      <c r="H1457" s="18">
        <v>69.831000000000003</v>
      </c>
      <c r="I1457" s="18">
        <v>69.83</v>
      </c>
    </row>
    <row r="1458" spans="1:9" ht="36">
      <c r="A1458" s="4"/>
      <c r="B1458" s="8"/>
      <c r="C1458" s="15" t="s">
        <v>16</v>
      </c>
      <c r="D1458" s="15" t="s">
        <v>77</v>
      </c>
      <c r="E1458" s="33" t="s">
        <v>114</v>
      </c>
      <c r="F1458" s="15"/>
      <c r="G1458" s="34" t="s">
        <v>115</v>
      </c>
      <c r="H1458" s="17">
        <f>H1459</f>
        <v>10959.529</v>
      </c>
      <c r="I1458" s="17">
        <f>I1459</f>
        <v>10927.803</v>
      </c>
    </row>
    <row r="1459" spans="1:9">
      <c r="A1459" s="4"/>
      <c r="B1459" s="8"/>
      <c r="C1459" s="4" t="s">
        <v>16</v>
      </c>
      <c r="D1459" s="4" t="s">
        <v>77</v>
      </c>
      <c r="E1459" s="35" t="s">
        <v>116</v>
      </c>
      <c r="F1459" s="189"/>
      <c r="G1459" s="27" t="s">
        <v>24</v>
      </c>
      <c r="H1459" s="190">
        <f>H1460</f>
        <v>10959.529</v>
      </c>
      <c r="I1459" s="190">
        <f>I1460</f>
        <v>10927.803</v>
      </c>
    </row>
    <row r="1460" spans="1:9" ht="24">
      <c r="A1460" s="4"/>
      <c r="B1460" s="8"/>
      <c r="C1460" s="4" t="s">
        <v>16</v>
      </c>
      <c r="D1460" s="4" t="s">
        <v>77</v>
      </c>
      <c r="E1460" s="35" t="s">
        <v>117</v>
      </c>
      <c r="F1460" s="189"/>
      <c r="G1460" s="27" t="s">
        <v>26</v>
      </c>
      <c r="H1460" s="190">
        <f>H1461+H1469</f>
        <v>10959.529</v>
      </c>
      <c r="I1460" s="190">
        <f>I1461+I1469</f>
        <v>10927.803</v>
      </c>
    </row>
    <row r="1461" spans="1:9" ht="48">
      <c r="A1461" s="4"/>
      <c r="B1461" s="8"/>
      <c r="C1461" s="4" t="s">
        <v>16</v>
      </c>
      <c r="D1461" s="4" t="s">
        <v>77</v>
      </c>
      <c r="E1461" s="35" t="s">
        <v>118</v>
      </c>
      <c r="F1461" s="4"/>
      <c r="G1461" s="191" t="s">
        <v>119</v>
      </c>
      <c r="H1461" s="18">
        <f>H1462+H1465+H1467</f>
        <v>6545.8119999999999</v>
      </c>
      <c r="I1461" s="18">
        <f>I1462+I1465+I1467</f>
        <v>6518.4910000000009</v>
      </c>
    </row>
    <row r="1462" spans="1:9" ht="58.15" customHeight="1">
      <c r="A1462" s="4"/>
      <c r="B1462" s="8"/>
      <c r="C1462" s="4" t="s">
        <v>16</v>
      </c>
      <c r="D1462" s="4" t="s">
        <v>77</v>
      </c>
      <c r="E1462" s="35" t="s">
        <v>118</v>
      </c>
      <c r="F1462" s="20" t="s">
        <v>29</v>
      </c>
      <c r="G1462" s="21" t="s">
        <v>30</v>
      </c>
      <c r="H1462" s="18">
        <f>H1463+H1464</f>
        <v>6359.9309999999996</v>
      </c>
      <c r="I1462" s="18">
        <f>I1463+I1464</f>
        <v>6348.4150000000009</v>
      </c>
    </row>
    <row r="1463" spans="1:9" ht="24">
      <c r="A1463" s="4"/>
      <c r="B1463" s="8"/>
      <c r="C1463" s="4" t="s">
        <v>16</v>
      </c>
      <c r="D1463" s="4" t="s">
        <v>77</v>
      </c>
      <c r="E1463" s="35" t="s">
        <v>118</v>
      </c>
      <c r="F1463" s="22" t="s">
        <v>31</v>
      </c>
      <c r="G1463" s="23" t="s">
        <v>32</v>
      </c>
      <c r="H1463" s="18">
        <v>4884.74</v>
      </c>
      <c r="I1463" s="18">
        <v>4884.6760000000004</v>
      </c>
    </row>
    <row r="1464" spans="1:9" ht="46.9" customHeight="1">
      <c r="A1464" s="4"/>
      <c r="B1464" s="8"/>
      <c r="C1464" s="4" t="s">
        <v>16</v>
      </c>
      <c r="D1464" s="4" t="s">
        <v>77</v>
      </c>
      <c r="E1464" s="35" t="s">
        <v>118</v>
      </c>
      <c r="F1464" s="22">
        <v>129</v>
      </c>
      <c r="G1464" s="23" t="s">
        <v>885</v>
      </c>
      <c r="H1464" s="18">
        <v>1475.191</v>
      </c>
      <c r="I1464" s="18">
        <v>1463.739</v>
      </c>
    </row>
    <row r="1465" spans="1:9" ht="25.9" customHeight="1">
      <c r="A1465" s="4"/>
      <c r="B1465" s="8"/>
      <c r="C1465" s="4" t="s">
        <v>16</v>
      </c>
      <c r="D1465" s="4" t="s">
        <v>77</v>
      </c>
      <c r="E1465" s="35" t="s">
        <v>118</v>
      </c>
      <c r="F1465" s="20" t="s">
        <v>45</v>
      </c>
      <c r="G1465" s="21" t="s">
        <v>46</v>
      </c>
      <c r="H1465" s="18">
        <f>H1466</f>
        <v>182</v>
      </c>
      <c r="I1465" s="18">
        <f t="shared" ref="I1465" si="246">I1466</f>
        <v>166.19499999999999</v>
      </c>
    </row>
    <row r="1466" spans="1:9">
      <c r="A1466" s="4"/>
      <c r="B1466" s="8"/>
      <c r="C1466" s="4" t="s">
        <v>16</v>
      </c>
      <c r="D1466" s="4" t="s">
        <v>77</v>
      </c>
      <c r="E1466" s="35" t="s">
        <v>118</v>
      </c>
      <c r="F1466" s="4" t="s">
        <v>47</v>
      </c>
      <c r="G1466" s="201" t="s">
        <v>48</v>
      </c>
      <c r="H1466" s="18">
        <v>182</v>
      </c>
      <c r="I1466" s="18">
        <v>166.19499999999999</v>
      </c>
    </row>
    <row r="1467" spans="1:9" ht="24">
      <c r="A1467" s="4"/>
      <c r="B1467" s="8"/>
      <c r="C1467" s="4" t="s">
        <v>16</v>
      </c>
      <c r="D1467" s="4" t="s">
        <v>77</v>
      </c>
      <c r="E1467" s="35" t="s">
        <v>118</v>
      </c>
      <c r="F1467" s="4">
        <v>300</v>
      </c>
      <c r="G1467" s="201" t="s">
        <v>49</v>
      </c>
      <c r="H1467" s="18">
        <f>H1468</f>
        <v>3.8809999999999998</v>
      </c>
      <c r="I1467" s="18">
        <f t="shared" ref="I1467" si="247">I1468</f>
        <v>3.8809999999999998</v>
      </c>
    </row>
    <row r="1468" spans="1:9" ht="36">
      <c r="A1468" s="4"/>
      <c r="B1468" s="8"/>
      <c r="C1468" s="4" t="s">
        <v>16</v>
      </c>
      <c r="D1468" s="4" t="s">
        <v>77</v>
      </c>
      <c r="E1468" s="35" t="s">
        <v>118</v>
      </c>
      <c r="F1468" s="4">
        <v>321</v>
      </c>
      <c r="G1468" s="201" t="s">
        <v>50</v>
      </c>
      <c r="H1468" s="18">
        <v>3.8809999999999998</v>
      </c>
      <c r="I1468" s="18">
        <v>3.8809999999999998</v>
      </c>
    </row>
    <row r="1469" spans="1:9" ht="48">
      <c r="A1469" s="4"/>
      <c r="B1469" s="8"/>
      <c r="C1469" s="4" t="s">
        <v>16</v>
      </c>
      <c r="D1469" s="4" t="s">
        <v>77</v>
      </c>
      <c r="E1469" s="5" t="s">
        <v>120</v>
      </c>
      <c r="F1469" s="22"/>
      <c r="G1469" s="23" t="s">
        <v>56</v>
      </c>
      <c r="H1469" s="18">
        <f>H1470</f>
        <v>4413.7170000000006</v>
      </c>
      <c r="I1469" s="18">
        <f t="shared" ref="I1469" si="248">I1470</f>
        <v>4409.3119999999999</v>
      </c>
    </row>
    <row r="1470" spans="1:9" ht="59.45" customHeight="1">
      <c r="A1470" s="4"/>
      <c r="B1470" s="8"/>
      <c r="C1470" s="4" t="s">
        <v>16</v>
      </c>
      <c r="D1470" s="4" t="s">
        <v>77</v>
      </c>
      <c r="E1470" s="5" t="s">
        <v>120</v>
      </c>
      <c r="F1470" s="20" t="s">
        <v>29</v>
      </c>
      <c r="G1470" s="21" t="s">
        <v>30</v>
      </c>
      <c r="H1470" s="18">
        <f>H1471+H1472</f>
        <v>4413.7170000000006</v>
      </c>
      <c r="I1470" s="18">
        <f>I1471+I1472</f>
        <v>4409.3119999999999</v>
      </c>
    </row>
    <row r="1471" spans="1:9" ht="24">
      <c r="A1471" s="4"/>
      <c r="B1471" s="8"/>
      <c r="C1471" s="4" t="s">
        <v>16</v>
      </c>
      <c r="D1471" s="4" t="s">
        <v>77</v>
      </c>
      <c r="E1471" s="5" t="s">
        <v>120</v>
      </c>
      <c r="F1471" s="22" t="s">
        <v>31</v>
      </c>
      <c r="G1471" s="23" t="s">
        <v>32</v>
      </c>
      <c r="H1471" s="18">
        <v>3389.9520000000002</v>
      </c>
      <c r="I1471" s="18">
        <v>3389.261</v>
      </c>
    </row>
    <row r="1472" spans="1:9" ht="46.9" customHeight="1">
      <c r="A1472" s="4"/>
      <c r="B1472" s="8"/>
      <c r="C1472" s="4" t="s">
        <v>16</v>
      </c>
      <c r="D1472" s="4" t="s">
        <v>77</v>
      </c>
      <c r="E1472" s="5" t="s">
        <v>120</v>
      </c>
      <c r="F1472" s="22">
        <v>129</v>
      </c>
      <c r="G1472" s="23" t="s">
        <v>885</v>
      </c>
      <c r="H1472" s="18">
        <v>1023.765</v>
      </c>
      <c r="I1472" s="18">
        <v>1020.051</v>
      </c>
    </row>
    <row r="1473" spans="1:11" ht="24">
      <c r="A1473" s="4"/>
      <c r="B1473" s="8"/>
      <c r="C1473" s="36" t="s">
        <v>41</v>
      </c>
      <c r="D1473" s="36" t="s">
        <v>17</v>
      </c>
      <c r="E1473" s="36"/>
      <c r="F1473" s="36"/>
      <c r="G1473" s="9" t="s">
        <v>125</v>
      </c>
      <c r="H1473" s="10">
        <f>H1474</f>
        <v>5153.4219999999996</v>
      </c>
      <c r="I1473" s="10">
        <f t="shared" ref="I1473" si="249">I1474</f>
        <v>4158.5940000000001</v>
      </c>
    </row>
    <row r="1474" spans="1:11" ht="48">
      <c r="A1474" s="4"/>
      <c r="B1474" s="8"/>
      <c r="C1474" s="24" t="s">
        <v>41</v>
      </c>
      <c r="D1474" s="24">
        <v>10</v>
      </c>
      <c r="E1474" s="11"/>
      <c r="F1474" s="24"/>
      <c r="G1474" s="13" t="s">
        <v>129</v>
      </c>
      <c r="H1474" s="14">
        <f t="shared" ref="H1474:I1476" si="250">H1475</f>
        <v>5153.4219999999996</v>
      </c>
      <c r="I1474" s="14">
        <f t="shared" si="250"/>
        <v>4158.5940000000001</v>
      </c>
    </row>
    <row r="1475" spans="1:11" ht="48">
      <c r="A1475" s="4"/>
      <c r="B1475" s="8"/>
      <c r="C1475" s="15" t="s">
        <v>41</v>
      </c>
      <c r="D1475" s="15">
        <v>10</v>
      </c>
      <c r="E1475" s="12" t="s">
        <v>130</v>
      </c>
      <c r="F1475" s="15"/>
      <c r="G1475" s="16" t="s">
        <v>131</v>
      </c>
      <c r="H1475" s="17">
        <f>H1476</f>
        <v>5153.4219999999996</v>
      </c>
      <c r="I1475" s="17">
        <f t="shared" si="250"/>
        <v>4158.5940000000001</v>
      </c>
    </row>
    <row r="1476" spans="1:11" ht="47.45" customHeight="1">
      <c r="A1476" s="4"/>
      <c r="B1476" s="8"/>
      <c r="C1476" s="4" t="s">
        <v>41</v>
      </c>
      <c r="D1476" s="4">
        <v>10</v>
      </c>
      <c r="E1476" s="5" t="s">
        <v>132</v>
      </c>
      <c r="F1476" s="4"/>
      <c r="G1476" s="201" t="s">
        <v>133</v>
      </c>
      <c r="H1476" s="18">
        <f>H1477</f>
        <v>5153.4219999999996</v>
      </c>
      <c r="I1476" s="18">
        <f t="shared" si="250"/>
        <v>4158.5940000000001</v>
      </c>
    </row>
    <row r="1477" spans="1:11" ht="35.450000000000003" customHeight="1">
      <c r="A1477" s="4"/>
      <c r="B1477" s="8"/>
      <c r="C1477" s="4" t="s">
        <v>41</v>
      </c>
      <c r="D1477" s="4">
        <v>10</v>
      </c>
      <c r="E1477" s="5" t="s">
        <v>134</v>
      </c>
      <c r="F1477" s="4"/>
      <c r="G1477" s="201" t="s">
        <v>135</v>
      </c>
      <c r="H1477" s="18">
        <f>H1478+H1481</f>
        <v>5153.4219999999996</v>
      </c>
      <c r="I1477" s="18">
        <f>I1478+I1481</f>
        <v>4158.5940000000001</v>
      </c>
      <c r="J1477" s="18">
        <f t="shared" ref="J1477:K1477" si="251">J1478+J1481</f>
        <v>0</v>
      </c>
      <c r="K1477" s="18">
        <f t="shared" si="251"/>
        <v>0</v>
      </c>
    </row>
    <row r="1478" spans="1:11" ht="36" customHeight="1">
      <c r="A1478" s="4"/>
      <c r="B1478" s="8"/>
      <c r="C1478" s="4" t="s">
        <v>41</v>
      </c>
      <c r="D1478" s="4">
        <v>10</v>
      </c>
      <c r="E1478" s="5" t="s">
        <v>138</v>
      </c>
      <c r="F1478" s="4"/>
      <c r="G1478" s="201" t="s">
        <v>139</v>
      </c>
      <c r="H1478" s="18">
        <f>H1479</f>
        <v>4982.7299999999996</v>
      </c>
      <c r="I1478" s="18">
        <f>I1479</f>
        <v>3987.9589999999998</v>
      </c>
    </row>
    <row r="1479" spans="1:11" ht="25.15" customHeight="1">
      <c r="A1479" s="4"/>
      <c r="B1479" s="8"/>
      <c r="C1479" s="4" t="s">
        <v>41</v>
      </c>
      <c r="D1479" s="4">
        <v>10</v>
      </c>
      <c r="E1479" s="5" t="s">
        <v>138</v>
      </c>
      <c r="F1479" s="20" t="s">
        <v>45</v>
      </c>
      <c r="G1479" s="21" t="s">
        <v>46</v>
      </c>
      <c r="H1479" s="18">
        <f t="shared" ref="H1479:I1479" si="252">H1480</f>
        <v>4982.7299999999996</v>
      </c>
      <c r="I1479" s="18">
        <f t="shared" si="252"/>
        <v>3987.9589999999998</v>
      </c>
    </row>
    <row r="1480" spans="1:11">
      <c r="A1480" s="4"/>
      <c r="B1480" s="8"/>
      <c r="C1480" s="4" t="s">
        <v>41</v>
      </c>
      <c r="D1480" s="4">
        <v>10</v>
      </c>
      <c r="E1480" s="5" t="s">
        <v>138</v>
      </c>
      <c r="F1480" s="4" t="s">
        <v>47</v>
      </c>
      <c r="G1480" s="201" t="s">
        <v>48</v>
      </c>
      <c r="H1480" s="18">
        <v>4982.7299999999996</v>
      </c>
      <c r="I1480" s="18">
        <v>3987.9589999999998</v>
      </c>
    </row>
    <row r="1481" spans="1:11" ht="27" customHeight="1">
      <c r="A1481" s="4"/>
      <c r="B1481" s="8"/>
      <c r="C1481" s="4" t="s">
        <v>41</v>
      </c>
      <c r="D1481" s="4">
        <v>10</v>
      </c>
      <c r="E1481" s="5" t="s">
        <v>140</v>
      </c>
      <c r="F1481" s="4"/>
      <c r="G1481" s="201" t="s">
        <v>141</v>
      </c>
      <c r="H1481" s="18">
        <f t="shared" ref="H1481:I1482" si="253">H1482</f>
        <v>170.69200000000001</v>
      </c>
      <c r="I1481" s="18">
        <f t="shared" si="253"/>
        <v>170.63499999999999</v>
      </c>
    </row>
    <row r="1482" spans="1:11" ht="24.6" customHeight="1">
      <c r="A1482" s="4"/>
      <c r="B1482" s="8"/>
      <c r="C1482" s="4" t="s">
        <v>41</v>
      </c>
      <c r="D1482" s="4">
        <v>10</v>
      </c>
      <c r="E1482" s="5" t="s">
        <v>140</v>
      </c>
      <c r="F1482" s="20" t="s">
        <v>45</v>
      </c>
      <c r="G1482" s="21" t="s">
        <v>46</v>
      </c>
      <c r="H1482" s="18">
        <f t="shared" si="253"/>
        <v>170.69200000000001</v>
      </c>
      <c r="I1482" s="18">
        <f t="shared" si="253"/>
        <v>170.63499999999999</v>
      </c>
    </row>
    <row r="1483" spans="1:11">
      <c r="A1483" s="4"/>
      <c r="B1483" s="8"/>
      <c r="C1483" s="4" t="s">
        <v>41</v>
      </c>
      <c r="D1483" s="4">
        <v>10</v>
      </c>
      <c r="E1483" s="5" t="s">
        <v>140</v>
      </c>
      <c r="F1483" s="4" t="s">
        <v>47</v>
      </c>
      <c r="G1483" s="201" t="s">
        <v>48</v>
      </c>
      <c r="H1483" s="18">
        <v>170.69200000000001</v>
      </c>
      <c r="I1483" s="18">
        <v>170.63499999999999</v>
      </c>
    </row>
    <row r="1484" spans="1:11">
      <c r="A1484" s="4"/>
      <c r="B1484" s="8"/>
      <c r="C1484" s="36" t="s">
        <v>59</v>
      </c>
      <c r="D1484" s="36" t="s">
        <v>17</v>
      </c>
      <c r="E1484" s="36"/>
      <c r="F1484" s="183"/>
      <c r="G1484" s="184" t="s">
        <v>257</v>
      </c>
      <c r="H1484" s="10">
        <f>H1485</f>
        <v>110413.49799999999</v>
      </c>
      <c r="I1484" s="10">
        <f>I1485</f>
        <v>101664.97199999999</v>
      </c>
    </row>
    <row r="1485" spans="1:11">
      <c r="A1485" s="4"/>
      <c r="B1485" s="8"/>
      <c r="C1485" s="11" t="s">
        <v>59</v>
      </c>
      <c r="D1485" s="11" t="s">
        <v>41</v>
      </c>
      <c r="E1485" s="11"/>
      <c r="F1485" s="181"/>
      <c r="G1485" s="37" t="s">
        <v>312</v>
      </c>
      <c r="H1485" s="14">
        <f>H1486+H1530</f>
        <v>110413.49799999999</v>
      </c>
      <c r="I1485" s="14">
        <f>I1486+I1530</f>
        <v>101664.97199999999</v>
      </c>
      <c r="J1485" s="10">
        <f t="shared" ref="J1485:K1485" si="254">J1486</f>
        <v>0</v>
      </c>
      <c r="K1485" s="10">
        <f t="shared" si="254"/>
        <v>0</v>
      </c>
    </row>
    <row r="1486" spans="1:11" ht="36">
      <c r="A1486" s="4"/>
      <c r="B1486" s="8"/>
      <c r="C1486" s="12" t="s">
        <v>59</v>
      </c>
      <c r="D1486" s="12" t="s">
        <v>41</v>
      </c>
      <c r="E1486" s="33" t="s">
        <v>114</v>
      </c>
      <c r="F1486" s="15"/>
      <c r="G1486" s="16" t="s">
        <v>115</v>
      </c>
      <c r="H1486" s="17">
        <f>H1487+H1510+H1515</f>
        <v>110379.49799999999</v>
      </c>
      <c r="I1486" s="17">
        <f>I1487+I1510+I1515</f>
        <v>101631.144</v>
      </c>
    </row>
    <row r="1487" spans="1:11" ht="34.9" customHeight="1">
      <c r="A1487" s="4"/>
      <c r="B1487" s="8"/>
      <c r="C1487" s="5" t="s">
        <v>59</v>
      </c>
      <c r="D1487" s="5" t="s">
        <v>41</v>
      </c>
      <c r="E1487" s="29" t="s">
        <v>323</v>
      </c>
      <c r="F1487" s="4"/>
      <c r="G1487" s="201" t="s">
        <v>324</v>
      </c>
      <c r="H1487" s="18">
        <f>H1488+H1495+H1505</f>
        <v>53140.152999999998</v>
      </c>
      <c r="I1487" s="18">
        <f>I1488+I1495+I1505</f>
        <v>49179.148999999998</v>
      </c>
    </row>
    <row r="1488" spans="1:11" ht="24">
      <c r="A1488" s="4"/>
      <c r="B1488" s="8"/>
      <c r="C1488" s="5" t="s">
        <v>59</v>
      </c>
      <c r="D1488" s="5" t="s">
        <v>41</v>
      </c>
      <c r="E1488" s="46" t="s">
        <v>325</v>
      </c>
      <c r="F1488" s="176"/>
      <c r="G1488" s="178" t="s">
        <v>326</v>
      </c>
      <c r="H1488" s="18">
        <f>H1489+H1492</f>
        <v>30969.481</v>
      </c>
      <c r="I1488" s="18">
        <f>I1489+I1492</f>
        <v>29023.462</v>
      </c>
    </row>
    <row r="1489" spans="1:11" ht="24">
      <c r="A1489" s="4"/>
      <c r="B1489" s="8"/>
      <c r="C1489" s="5" t="s">
        <v>59</v>
      </c>
      <c r="D1489" s="47" t="s">
        <v>41</v>
      </c>
      <c r="E1489" s="35" t="s">
        <v>327</v>
      </c>
      <c r="F1489" s="4"/>
      <c r="G1489" s="27" t="s">
        <v>328</v>
      </c>
      <c r="H1489" s="18">
        <f>H1490</f>
        <v>28275.365000000002</v>
      </c>
      <c r="I1489" s="18">
        <f>I1490</f>
        <v>26347.673999999999</v>
      </c>
    </row>
    <row r="1490" spans="1:11" ht="25.15" customHeight="1">
      <c r="A1490" s="4"/>
      <c r="B1490" s="8"/>
      <c r="C1490" s="5" t="s">
        <v>59</v>
      </c>
      <c r="D1490" s="47" t="s">
        <v>41</v>
      </c>
      <c r="E1490" s="35" t="s">
        <v>327</v>
      </c>
      <c r="F1490" s="20" t="s">
        <v>45</v>
      </c>
      <c r="G1490" s="21" t="s">
        <v>46</v>
      </c>
      <c r="H1490" s="18">
        <f>H1491</f>
        <v>28275.365000000002</v>
      </c>
      <c r="I1490" s="18">
        <f>I1491</f>
        <v>26347.673999999999</v>
      </c>
    </row>
    <row r="1491" spans="1:11">
      <c r="A1491" s="4"/>
      <c r="B1491" s="8"/>
      <c r="C1491" s="5" t="s">
        <v>59</v>
      </c>
      <c r="D1491" s="47" t="s">
        <v>41</v>
      </c>
      <c r="E1491" s="35" t="s">
        <v>327</v>
      </c>
      <c r="F1491" s="4" t="s">
        <v>47</v>
      </c>
      <c r="G1491" s="201" t="s">
        <v>48</v>
      </c>
      <c r="H1491" s="18">
        <v>28275.365000000002</v>
      </c>
      <c r="I1491" s="18">
        <v>26347.673999999999</v>
      </c>
    </row>
    <row r="1492" spans="1:11" ht="17.45" customHeight="1">
      <c r="A1492" s="4"/>
      <c r="B1492" s="8"/>
      <c r="C1492" s="5" t="s">
        <v>59</v>
      </c>
      <c r="D1492" s="47" t="s">
        <v>41</v>
      </c>
      <c r="E1492" s="35" t="s">
        <v>331</v>
      </c>
      <c r="F1492" s="4"/>
      <c r="G1492" s="27" t="s">
        <v>332</v>
      </c>
      <c r="H1492" s="18">
        <f>H1493</f>
        <v>2694.116</v>
      </c>
      <c r="I1492" s="18">
        <f t="shared" ref="I1492:I1493" si="255">I1493</f>
        <v>2675.788</v>
      </c>
    </row>
    <row r="1493" spans="1:11" ht="24.6" customHeight="1">
      <c r="A1493" s="4"/>
      <c r="B1493" s="8"/>
      <c r="C1493" s="5" t="s">
        <v>59</v>
      </c>
      <c r="D1493" s="47" t="s">
        <v>41</v>
      </c>
      <c r="E1493" s="35" t="s">
        <v>331</v>
      </c>
      <c r="F1493" s="20" t="s">
        <v>45</v>
      </c>
      <c r="G1493" s="21" t="s">
        <v>46</v>
      </c>
      <c r="H1493" s="18">
        <f>H1494</f>
        <v>2694.116</v>
      </c>
      <c r="I1493" s="18">
        <f t="shared" si="255"/>
        <v>2675.788</v>
      </c>
    </row>
    <row r="1494" spans="1:11">
      <c r="A1494" s="4"/>
      <c r="B1494" s="8"/>
      <c r="C1494" s="5" t="s">
        <v>59</v>
      </c>
      <c r="D1494" s="47" t="s">
        <v>41</v>
      </c>
      <c r="E1494" s="35" t="s">
        <v>331</v>
      </c>
      <c r="F1494" s="4" t="s">
        <v>47</v>
      </c>
      <c r="G1494" s="178" t="s">
        <v>48</v>
      </c>
      <c r="H1494" s="18">
        <v>2694.116</v>
      </c>
      <c r="I1494" s="18">
        <v>2675.788</v>
      </c>
    </row>
    <row r="1495" spans="1:11" ht="24.6" customHeight="1">
      <c r="A1495" s="4"/>
      <c r="B1495" s="8"/>
      <c r="C1495" s="5" t="s">
        <v>59</v>
      </c>
      <c r="D1495" s="47" t="s">
        <v>41</v>
      </c>
      <c r="E1495" s="35" t="s">
        <v>334</v>
      </c>
      <c r="F1495" s="4"/>
      <c r="G1495" s="27" t="s">
        <v>335</v>
      </c>
      <c r="H1495" s="18">
        <f>H1496+H1499+H1502</f>
        <v>2322.018</v>
      </c>
      <c r="I1495" s="18">
        <f>I1496+I1499+I1502</f>
        <v>1607.3679999999999</v>
      </c>
    </row>
    <row r="1496" spans="1:11" ht="15" customHeight="1">
      <c r="A1496" s="4"/>
      <c r="B1496" s="8"/>
      <c r="C1496" s="5" t="s">
        <v>59</v>
      </c>
      <c r="D1496" s="47" t="s">
        <v>41</v>
      </c>
      <c r="E1496" s="49" t="s">
        <v>336</v>
      </c>
      <c r="F1496" s="50"/>
      <c r="G1496" s="27" t="s">
        <v>337</v>
      </c>
      <c r="H1496" s="18">
        <f>H1497</f>
        <v>600</v>
      </c>
      <c r="I1496" s="18">
        <f t="shared" ref="I1496:I1497" si="256">I1497</f>
        <v>0</v>
      </c>
    </row>
    <row r="1497" spans="1:11" ht="23.45" customHeight="1">
      <c r="A1497" s="4"/>
      <c r="B1497" s="8"/>
      <c r="C1497" s="5" t="s">
        <v>59</v>
      </c>
      <c r="D1497" s="47" t="s">
        <v>41</v>
      </c>
      <c r="E1497" s="49" t="s">
        <v>336</v>
      </c>
      <c r="F1497" s="20" t="s">
        <v>45</v>
      </c>
      <c r="G1497" s="21" t="s">
        <v>46</v>
      </c>
      <c r="H1497" s="18">
        <f>H1498</f>
        <v>600</v>
      </c>
      <c r="I1497" s="18">
        <f t="shared" si="256"/>
        <v>0</v>
      </c>
    </row>
    <row r="1498" spans="1:11">
      <c r="A1498" s="4"/>
      <c r="B1498" s="8"/>
      <c r="C1498" s="5" t="s">
        <v>59</v>
      </c>
      <c r="D1498" s="47" t="s">
        <v>41</v>
      </c>
      <c r="E1498" s="49" t="s">
        <v>336</v>
      </c>
      <c r="F1498" s="4" t="s">
        <v>47</v>
      </c>
      <c r="G1498" s="178" t="s">
        <v>48</v>
      </c>
      <c r="H1498" s="18">
        <v>600</v>
      </c>
      <c r="I1498" s="18">
        <v>0</v>
      </c>
    </row>
    <row r="1499" spans="1:11" ht="24">
      <c r="A1499" s="4"/>
      <c r="B1499" s="8"/>
      <c r="C1499" s="5" t="s">
        <v>59</v>
      </c>
      <c r="D1499" s="47" t="s">
        <v>41</v>
      </c>
      <c r="E1499" s="49" t="s">
        <v>338</v>
      </c>
      <c r="F1499" s="50"/>
      <c r="G1499" s="27" t="s">
        <v>339</v>
      </c>
      <c r="H1499" s="18">
        <f>H1500</f>
        <v>1609.4</v>
      </c>
      <c r="I1499" s="18">
        <f>I1500</f>
        <v>1494.75</v>
      </c>
      <c r="J1499" s="18">
        <f t="shared" ref="I1499:K1500" si="257">J1500</f>
        <v>0</v>
      </c>
      <c r="K1499" s="18">
        <f t="shared" si="257"/>
        <v>0</v>
      </c>
    </row>
    <row r="1500" spans="1:11" ht="21.6" customHeight="1">
      <c r="A1500" s="4"/>
      <c r="B1500" s="8"/>
      <c r="C1500" s="5" t="s">
        <v>59</v>
      </c>
      <c r="D1500" s="47" t="s">
        <v>41</v>
      </c>
      <c r="E1500" s="49" t="s">
        <v>338</v>
      </c>
      <c r="F1500" s="20" t="s">
        <v>45</v>
      </c>
      <c r="G1500" s="21" t="s">
        <v>46</v>
      </c>
      <c r="H1500" s="18">
        <f>H1501</f>
        <v>1609.4</v>
      </c>
      <c r="I1500" s="18">
        <f t="shared" si="257"/>
        <v>1494.75</v>
      </c>
    </row>
    <row r="1501" spans="1:11">
      <c r="A1501" s="4"/>
      <c r="B1501" s="8"/>
      <c r="C1501" s="5" t="s">
        <v>59</v>
      </c>
      <c r="D1501" s="47" t="s">
        <v>41</v>
      </c>
      <c r="E1501" s="49" t="s">
        <v>338</v>
      </c>
      <c r="F1501" s="4" t="s">
        <v>47</v>
      </c>
      <c r="G1501" s="178" t="s">
        <v>48</v>
      </c>
      <c r="H1501" s="18">
        <v>1609.4</v>
      </c>
      <c r="I1501" s="18">
        <v>1494.75</v>
      </c>
    </row>
    <row r="1502" spans="1:11" ht="24">
      <c r="A1502" s="4"/>
      <c r="B1502" s="8"/>
      <c r="C1502" s="5" t="s">
        <v>59</v>
      </c>
      <c r="D1502" s="47" t="s">
        <v>41</v>
      </c>
      <c r="E1502" s="49" t="s">
        <v>342</v>
      </c>
      <c r="F1502" s="50"/>
      <c r="G1502" s="27" t="s">
        <v>343</v>
      </c>
      <c r="H1502" s="18">
        <f>H1503</f>
        <v>112.61799999999999</v>
      </c>
      <c r="I1502" s="18">
        <f t="shared" ref="I1502:I1503" si="258">I1503</f>
        <v>112.61799999999999</v>
      </c>
    </row>
    <row r="1503" spans="1:11" ht="22.9" customHeight="1">
      <c r="A1503" s="4"/>
      <c r="B1503" s="8"/>
      <c r="C1503" s="5" t="s">
        <v>59</v>
      </c>
      <c r="D1503" s="47" t="s">
        <v>41</v>
      </c>
      <c r="E1503" s="49" t="s">
        <v>342</v>
      </c>
      <c r="F1503" s="20" t="s">
        <v>45</v>
      </c>
      <c r="G1503" s="231" t="s">
        <v>46</v>
      </c>
      <c r="H1503" s="18">
        <f>H1504</f>
        <v>112.61799999999999</v>
      </c>
      <c r="I1503" s="18">
        <f t="shared" si="258"/>
        <v>112.61799999999999</v>
      </c>
    </row>
    <row r="1504" spans="1:11">
      <c r="A1504" s="4"/>
      <c r="B1504" s="8"/>
      <c r="C1504" s="5" t="s">
        <v>59</v>
      </c>
      <c r="D1504" s="47" t="s">
        <v>41</v>
      </c>
      <c r="E1504" s="49" t="s">
        <v>342</v>
      </c>
      <c r="F1504" s="4" t="s">
        <v>47</v>
      </c>
      <c r="G1504" s="178" t="s">
        <v>48</v>
      </c>
      <c r="H1504" s="18">
        <v>112.61799999999999</v>
      </c>
      <c r="I1504" s="18">
        <v>112.61799999999999</v>
      </c>
    </row>
    <row r="1505" spans="1:11" ht="47.45" customHeight="1">
      <c r="A1505" s="4"/>
      <c r="B1505" s="8"/>
      <c r="C1505" s="5" t="s">
        <v>59</v>
      </c>
      <c r="D1505" s="47" t="s">
        <v>41</v>
      </c>
      <c r="E1505" s="49" t="s">
        <v>344</v>
      </c>
      <c r="F1505" s="50"/>
      <c r="G1505" s="27" t="s">
        <v>345</v>
      </c>
      <c r="H1505" s="18">
        <f>H1506</f>
        <v>19848.654000000002</v>
      </c>
      <c r="I1505" s="18">
        <f t="shared" ref="I1505:K1506" si="259">I1506</f>
        <v>18548.319</v>
      </c>
      <c r="J1505" s="18">
        <f t="shared" si="259"/>
        <v>0</v>
      </c>
      <c r="K1505" s="18">
        <f t="shared" si="259"/>
        <v>0</v>
      </c>
    </row>
    <row r="1506" spans="1:11" ht="24.6" customHeight="1">
      <c r="A1506" s="4"/>
      <c r="B1506" s="8"/>
      <c r="C1506" s="5" t="s">
        <v>59</v>
      </c>
      <c r="D1506" s="47" t="s">
        <v>41</v>
      </c>
      <c r="E1506" s="49" t="s">
        <v>346</v>
      </c>
      <c r="F1506" s="50"/>
      <c r="G1506" s="27" t="s">
        <v>347</v>
      </c>
      <c r="H1506" s="18">
        <f>H1507</f>
        <v>19848.654000000002</v>
      </c>
      <c r="I1506" s="18">
        <f t="shared" si="259"/>
        <v>18548.319</v>
      </c>
    </row>
    <row r="1507" spans="1:11" ht="26.45" customHeight="1">
      <c r="A1507" s="4"/>
      <c r="B1507" s="8"/>
      <c r="C1507" s="5" t="s">
        <v>59</v>
      </c>
      <c r="D1507" s="47" t="s">
        <v>41</v>
      </c>
      <c r="E1507" s="49" t="s">
        <v>346</v>
      </c>
      <c r="F1507" s="20" t="s">
        <v>45</v>
      </c>
      <c r="G1507" s="21" t="s">
        <v>46</v>
      </c>
      <c r="H1507" s="18">
        <f>H1508+H1509</f>
        <v>19848.654000000002</v>
      </c>
      <c r="I1507" s="18">
        <f>I1508+I1509</f>
        <v>18548.319</v>
      </c>
    </row>
    <row r="1508" spans="1:11">
      <c r="A1508" s="4"/>
      <c r="B1508" s="8"/>
      <c r="C1508" s="5" t="s">
        <v>59</v>
      </c>
      <c r="D1508" s="47" t="s">
        <v>41</v>
      </c>
      <c r="E1508" s="49" t="s">
        <v>346</v>
      </c>
      <c r="F1508" s="4" t="s">
        <v>47</v>
      </c>
      <c r="G1508" s="178" t="s">
        <v>48</v>
      </c>
      <c r="H1508" s="18">
        <v>7820.0190000000002</v>
      </c>
      <c r="I1508" s="18">
        <v>7159.2820000000002</v>
      </c>
    </row>
    <row r="1509" spans="1:11">
      <c r="A1509" s="4"/>
      <c r="B1509" s="8"/>
      <c r="C1509" s="5" t="s">
        <v>59</v>
      </c>
      <c r="D1509" s="47" t="s">
        <v>41</v>
      </c>
      <c r="E1509" s="49" t="s">
        <v>346</v>
      </c>
      <c r="F1509" s="4">
        <v>247</v>
      </c>
      <c r="G1509" s="201" t="s">
        <v>87</v>
      </c>
      <c r="H1509" s="18">
        <v>12028.635</v>
      </c>
      <c r="I1509" s="18">
        <v>11389.037</v>
      </c>
    </row>
    <row r="1510" spans="1:11" ht="36">
      <c r="A1510" s="4"/>
      <c r="B1510" s="8"/>
      <c r="C1510" s="5" t="s">
        <v>59</v>
      </c>
      <c r="D1510" s="47" t="s">
        <v>41</v>
      </c>
      <c r="E1510" s="49" t="s">
        <v>348</v>
      </c>
      <c r="F1510" s="50"/>
      <c r="G1510" s="27" t="s">
        <v>349</v>
      </c>
      <c r="H1510" s="18">
        <f>H1511</f>
        <v>3792.511</v>
      </c>
      <c r="I1510" s="18">
        <f t="shared" ref="I1510:K1513" si="260">I1511</f>
        <v>1622.5709999999999</v>
      </c>
    </row>
    <row r="1511" spans="1:11" ht="25.9" customHeight="1">
      <c r="A1511" s="4"/>
      <c r="B1511" s="8"/>
      <c r="C1511" s="5" t="s">
        <v>59</v>
      </c>
      <c r="D1511" s="47" t="s">
        <v>41</v>
      </c>
      <c r="E1511" s="49" t="s">
        <v>350</v>
      </c>
      <c r="F1511" s="50"/>
      <c r="G1511" s="27" t="s">
        <v>351</v>
      </c>
      <c r="H1511" s="18">
        <f>H1512</f>
        <v>3792.511</v>
      </c>
      <c r="I1511" s="18">
        <f t="shared" si="260"/>
        <v>1622.5709999999999</v>
      </c>
      <c r="J1511" s="18">
        <f t="shared" si="260"/>
        <v>0</v>
      </c>
      <c r="K1511" s="18">
        <f t="shared" si="260"/>
        <v>0</v>
      </c>
    </row>
    <row r="1512" spans="1:11" ht="24">
      <c r="A1512" s="4"/>
      <c r="B1512" s="8"/>
      <c r="C1512" s="5" t="s">
        <v>59</v>
      </c>
      <c r="D1512" s="47" t="s">
        <v>41</v>
      </c>
      <c r="E1512" s="49" t="s">
        <v>352</v>
      </c>
      <c r="F1512" s="50"/>
      <c r="G1512" s="27" t="s">
        <v>353</v>
      </c>
      <c r="H1512" s="18">
        <f>H1513</f>
        <v>3792.511</v>
      </c>
      <c r="I1512" s="18">
        <f t="shared" si="260"/>
        <v>1622.5709999999999</v>
      </c>
    </row>
    <row r="1513" spans="1:11" ht="25.15" customHeight="1">
      <c r="A1513" s="4"/>
      <c r="B1513" s="8"/>
      <c r="C1513" s="5" t="s">
        <v>59</v>
      </c>
      <c r="D1513" s="47" t="s">
        <v>41</v>
      </c>
      <c r="E1513" s="49" t="s">
        <v>352</v>
      </c>
      <c r="F1513" s="20" t="s">
        <v>45</v>
      </c>
      <c r="G1513" s="21" t="s">
        <v>46</v>
      </c>
      <c r="H1513" s="18">
        <f>H1514</f>
        <v>3792.511</v>
      </c>
      <c r="I1513" s="18">
        <f t="shared" si="260"/>
        <v>1622.5709999999999</v>
      </c>
      <c r="J1513" s="18">
        <f t="shared" si="260"/>
        <v>0</v>
      </c>
      <c r="K1513" s="18">
        <f t="shared" si="260"/>
        <v>0</v>
      </c>
    </row>
    <row r="1514" spans="1:11">
      <c r="A1514" s="4"/>
      <c r="B1514" s="8"/>
      <c r="C1514" s="5" t="s">
        <v>59</v>
      </c>
      <c r="D1514" s="47" t="s">
        <v>41</v>
      </c>
      <c r="E1514" s="49" t="s">
        <v>352</v>
      </c>
      <c r="F1514" s="4" t="s">
        <v>47</v>
      </c>
      <c r="G1514" s="178" t="s">
        <v>48</v>
      </c>
      <c r="H1514" s="18">
        <v>3792.511</v>
      </c>
      <c r="I1514" s="18">
        <v>1622.5709999999999</v>
      </c>
    </row>
    <row r="1515" spans="1:11">
      <c r="A1515" s="4"/>
      <c r="B1515" s="8"/>
      <c r="C1515" s="5" t="s">
        <v>59</v>
      </c>
      <c r="D1515" s="47" t="s">
        <v>41</v>
      </c>
      <c r="E1515" s="25" t="s">
        <v>116</v>
      </c>
      <c r="F1515" s="50"/>
      <c r="G1515" s="27" t="s">
        <v>24</v>
      </c>
      <c r="H1515" s="182">
        <f>H1516</f>
        <v>53446.833999999995</v>
      </c>
      <c r="I1515" s="182">
        <f t="shared" ref="I1515:I1516" si="261">I1516</f>
        <v>50829.423999999999</v>
      </c>
    </row>
    <row r="1516" spans="1:11" ht="24">
      <c r="A1516" s="4"/>
      <c r="B1516" s="8"/>
      <c r="C1516" s="5" t="s">
        <v>59</v>
      </c>
      <c r="D1516" s="47" t="s">
        <v>41</v>
      </c>
      <c r="E1516" s="49" t="s">
        <v>117</v>
      </c>
      <c r="F1516" s="50"/>
      <c r="G1516" s="27" t="s">
        <v>26</v>
      </c>
      <c r="H1516" s="182">
        <f>H1517</f>
        <v>53446.833999999995</v>
      </c>
      <c r="I1516" s="182">
        <f t="shared" si="261"/>
        <v>50829.423999999999</v>
      </c>
    </row>
    <row r="1517" spans="1:11" ht="24">
      <c r="A1517" s="4"/>
      <c r="B1517" s="8"/>
      <c r="C1517" s="5" t="s">
        <v>59</v>
      </c>
      <c r="D1517" s="47" t="s">
        <v>41</v>
      </c>
      <c r="E1517" s="49" t="s">
        <v>368</v>
      </c>
      <c r="F1517" s="50"/>
      <c r="G1517" s="27" t="s">
        <v>82</v>
      </c>
      <c r="H1517" s="48">
        <f>H1518+H1521+H1524+H1526</f>
        <v>53446.833999999995</v>
      </c>
      <c r="I1517" s="48">
        <f>I1518+I1521+I1524+I1526</f>
        <v>50829.423999999999</v>
      </c>
    </row>
    <row r="1518" spans="1:11" ht="59.45" customHeight="1">
      <c r="A1518" s="4"/>
      <c r="B1518" s="8"/>
      <c r="C1518" s="5" t="s">
        <v>59</v>
      </c>
      <c r="D1518" s="47" t="s">
        <v>41</v>
      </c>
      <c r="E1518" s="49" t="s">
        <v>368</v>
      </c>
      <c r="F1518" s="20" t="s">
        <v>29</v>
      </c>
      <c r="G1518" s="21" t="s">
        <v>30</v>
      </c>
      <c r="H1518" s="48">
        <f>H1519+H1520</f>
        <v>44662.392999999996</v>
      </c>
      <c r="I1518" s="48">
        <f>I1519+I1520</f>
        <v>43139.964</v>
      </c>
    </row>
    <row r="1519" spans="1:11">
      <c r="A1519" s="4"/>
      <c r="B1519" s="8"/>
      <c r="C1519" s="5" t="s">
        <v>59</v>
      </c>
      <c r="D1519" s="47" t="s">
        <v>41</v>
      </c>
      <c r="E1519" s="49" t="s">
        <v>368</v>
      </c>
      <c r="F1519" s="22" t="s">
        <v>83</v>
      </c>
      <c r="G1519" s="23" t="s">
        <v>84</v>
      </c>
      <c r="H1519" s="48">
        <v>34379.525999999998</v>
      </c>
      <c r="I1519" s="48">
        <v>33205.387000000002</v>
      </c>
    </row>
    <row r="1520" spans="1:11" ht="48">
      <c r="A1520" s="4"/>
      <c r="B1520" s="8"/>
      <c r="C1520" s="5" t="s">
        <v>59</v>
      </c>
      <c r="D1520" s="47" t="s">
        <v>41</v>
      </c>
      <c r="E1520" s="49" t="s">
        <v>368</v>
      </c>
      <c r="F1520" s="22">
        <v>119</v>
      </c>
      <c r="G1520" s="23" t="s">
        <v>86</v>
      </c>
      <c r="H1520" s="48">
        <v>10282.867</v>
      </c>
      <c r="I1520" s="48">
        <v>9934.5769999999993</v>
      </c>
    </row>
    <row r="1521" spans="1:9" ht="25.9" customHeight="1">
      <c r="A1521" s="4"/>
      <c r="B1521" s="8"/>
      <c r="C1521" s="5" t="s">
        <v>59</v>
      </c>
      <c r="D1521" s="47" t="s">
        <v>41</v>
      </c>
      <c r="E1521" s="49" t="s">
        <v>368</v>
      </c>
      <c r="F1521" s="20" t="s">
        <v>45</v>
      </c>
      <c r="G1521" s="21" t="s">
        <v>46</v>
      </c>
      <c r="H1521" s="48">
        <f>H1522+H1523</f>
        <v>7987.3960000000006</v>
      </c>
      <c r="I1521" s="48">
        <f>I1522+I1523</f>
        <v>7174.2439999999997</v>
      </c>
    </row>
    <row r="1522" spans="1:9">
      <c r="A1522" s="4"/>
      <c r="B1522" s="8"/>
      <c r="C1522" s="5" t="s">
        <v>59</v>
      </c>
      <c r="D1522" s="47" t="s">
        <v>41</v>
      </c>
      <c r="E1522" s="49" t="s">
        <v>368</v>
      </c>
      <c r="F1522" s="4" t="s">
        <v>47</v>
      </c>
      <c r="G1522" s="178" t="s">
        <v>48</v>
      </c>
      <c r="H1522" s="48">
        <v>6651.6660000000002</v>
      </c>
      <c r="I1522" s="48">
        <v>6115.5429999999997</v>
      </c>
    </row>
    <row r="1523" spans="1:9">
      <c r="A1523" s="4"/>
      <c r="B1523" s="8"/>
      <c r="C1523" s="5" t="s">
        <v>59</v>
      </c>
      <c r="D1523" s="47" t="s">
        <v>41</v>
      </c>
      <c r="E1523" s="49" t="s">
        <v>368</v>
      </c>
      <c r="F1523" s="4">
        <v>247</v>
      </c>
      <c r="G1523" s="201" t="s">
        <v>87</v>
      </c>
      <c r="H1523" s="48">
        <v>1335.73</v>
      </c>
      <c r="I1523" s="48">
        <v>1058.701</v>
      </c>
    </row>
    <row r="1524" spans="1:9" ht="24">
      <c r="A1524" s="4"/>
      <c r="B1524" s="8"/>
      <c r="C1524" s="5" t="s">
        <v>59</v>
      </c>
      <c r="D1524" s="47" t="s">
        <v>41</v>
      </c>
      <c r="E1524" s="49" t="s">
        <v>368</v>
      </c>
      <c r="F1524" s="4">
        <v>300</v>
      </c>
      <c r="G1524" s="201" t="s">
        <v>49</v>
      </c>
      <c r="H1524" s="18">
        <f>H1525</f>
        <v>589.471</v>
      </c>
      <c r="I1524" s="18">
        <f>I1525</f>
        <v>311.45800000000003</v>
      </c>
    </row>
    <row r="1525" spans="1:9" ht="36">
      <c r="A1525" s="4"/>
      <c r="B1525" s="8"/>
      <c r="C1525" s="5" t="s">
        <v>59</v>
      </c>
      <c r="D1525" s="47" t="s">
        <v>41</v>
      </c>
      <c r="E1525" s="49" t="s">
        <v>368</v>
      </c>
      <c r="F1525" s="4">
        <v>321</v>
      </c>
      <c r="G1525" s="201" t="s">
        <v>50</v>
      </c>
      <c r="H1525" s="18">
        <v>589.471</v>
      </c>
      <c r="I1525" s="18">
        <v>311.45800000000003</v>
      </c>
    </row>
    <row r="1526" spans="1:9">
      <c r="A1526" s="4"/>
      <c r="B1526" s="8"/>
      <c r="C1526" s="5" t="s">
        <v>59</v>
      </c>
      <c r="D1526" s="47" t="s">
        <v>41</v>
      </c>
      <c r="E1526" s="49" t="s">
        <v>368</v>
      </c>
      <c r="F1526" s="4" t="s">
        <v>88</v>
      </c>
      <c r="G1526" s="201" t="s">
        <v>74</v>
      </c>
      <c r="H1526" s="48">
        <f>H1527+H1528+H1529</f>
        <v>207.57400000000001</v>
      </c>
      <c r="I1526" s="48">
        <f>I1527+I1528+I1529</f>
        <v>203.75800000000001</v>
      </c>
    </row>
    <row r="1527" spans="1:9" ht="24">
      <c r="A1527" s="4"/>
      <c r="B1527" s="8"/>
      <c r="C1527" s="5" t="s">
        <v>59</v>
      </c>
      <c r="D1527" s="47" t="s">
        <v>41</v>
      </c>
      <c r="E1527" s="49" t="s">
        <v>368</v>
      </c>
      <c r="F1527" s="4">
        <v>851</v>
      </c>
      <c r="G1527" s="201" t="s">
        <v>370</v>
      </c>
      <c r="H1527" s="48">
        <v>197.62200000000001</v>
      </c>
      <c r="I1527" s="48">
        <v>194.99700000000001</v>
      </c>
    </row>
    <row r="1528" spans="1:9">
      <c r="A1528" s="4"/>
      <c r="B1528" s="8"/>
      <c r="C1528" s="5" t="s">
        <v>59</v>
      </c>
      <c r="D1528" s="47" t="s">
        <v>41</v>
      </c>
      <c r="E1528" s="49" t="s">
        <v>368</v>
      </c>
      <c r="F1528" s="4" t="s">
        <v>89</v>
      </c>
      <c r="G1528" s="23" t="s">
        <v>90</v>
      </c>
      <c r="H1528" s="48">
        <v>8.952</v>
      </c>
      <c r="I1528" s="48">
        <v>7.7610000000000001</v>
      </c>
    </row>
    <row r="1529" spans="1:9">
      <c r="A1529" s="4"/>
      <c r="B1529" s="8"/>
      <c r="C1529" s="5" t="s">
        <v>59</v>
      </c>
      <c r="D1529" s="47" t="s">
        <v>41</v>
      </c>
      <c r="E1529" s="49" t="s">
        <v>368</v>
      </c>
      <c r="F1529" s="4">
        <v>853</v>
      </c>
      <c r="G1529" s="201" t="s">
        <v>94</v>
      </c>
      <c r="H1529" s="48">
        <v>1</v>
      </c>
      <c r="I1529" s="48">
        <v>1</v>
      </c>
    </row>
    <row r="1530" spans="1:9" ht="34.9" customHeight="1">
      <c r="A1530" s="4"/>
      <c r="B1530" s="8"/>
      <c r="C1530" s="5" t="s">
        <v>59</v>
      </c>
      <c r="D1530" s="47" t="s">
        <v>41</v>
      </c>
      <c r="E1530" s="5" t="s">
        <v>609</v>
      </c>
      <c r="F1530" s="5"/>
      <c r="G1530" s="201" t="s">
        <v>610</v>
      </c>
      <c r="H1530" s="48">
        <f t="shared" ref="H1530:I1532" si="262">H1531</f>
        <v>34</v>
      </c>
      <c r="I1530" s="48">
        <f t="shared" si="262"/>
        <v>33.828000000000003</v>
      </c>
    </row>
    <row r="1531" spans="1:9" ht="24">
      <c r="A1531" s="4"/>
      <c r="B1531" s="8"/>
      <c r="C1531" s="5" t="s">
        <v>59</v>
      </c>
      <c r="D1531" s="47" t="s">
        <v>41</v>
      </c>
      <c r="E1531" s="5" t="s">
        <v>826</v>
      </c>
      <c r="F1531" s="5"/>
      <c r="G1531" s="201" t="s">
        <v>827</v>
      </c>
      <c r="H1531" s="48">
        <f t="shared" si="262"/>
        <v>34</v>
      </c>
      <c r="I1531" s="48">
        <f t="shared" si="262"/>
        <v>33.828000000000003</v>
      </c>
    </row>
    <row r="1532" spans="1:9" ht="25.15" customHeight="1">
      <c r="A1532" s="4"/>
      <c r="B1532" s="8"/>
      <c r="C1532" s="5" t="s">
        <v>59</v>
      </c>
      <c r="D1532" s="47" t="s">
        <v>41</v>
      </c>
      <c r="E1532" s="5" t="s">
        <v>826</v>
      </c>
      <c r="F1532" s="20" t="s">
        <v>45</v>
      </c>
      <c r="G1532" s="21" t="s">
        <v>46</v>
      </c>
      <c r="H1532" s="48">
        <f t="shared" si="262"/>
        <v>34</v>
      </c>
      <c r="I1532" s="48">
        <f t="shared" si="262"/>
        <v>33.828000000000003</v>
      </c>
    </row>
    <row r="1533" spans="1:9">
      <c r="A1533" s="4"/>
      <c r="B1533" s="8"/>
      <c r="C1533" s="5" t="s">
        <v>59</v>
      </c>
      <c r="D1533" s="47" t="s">
        <v>41</v>
      </c>
      <c r="E1533" s="5" t="s">
        <v>826</v>
      </c>
      <c r="F1533" s="4" t="s">
        <v>47</v>
      </c>
      <c r="G1533" s="178" t="s">
        <v>48</v>
      </c>
      <c r="H1533" s="48">
        <v>34</v>
      </c>
      <c r="I1533" s="48">
        <v>33.828000000000003</v>
      </c>
    </row>
    <row r="1534" spans="1:9">
      <c r="A1534" s="4"/>
      <c r="B1534" s="8"/>
      <c r="C1534" s="8" t="s">
        <v>4</v>
      </c>
      <c r="D1534" s="8" t="s">
        <v>17</v>
      </c>
      <c r="E1534" s="36"/>
      <c r="F1534" s="8"/>
      <c r="G1534" s="9" t="s">
        <v>530</v>
      </c>
      <c r="H1534" s="192">
        <f t="shared" ref="H1534:I1537" si="263">H1535</f>
        <v>483.904</v>
      </c>
      <c r="I1534" s="192">
        <f t="shared" si="263"/>
        <v>474.88900000000001</v>
      </c>
    </row>
    <row r="1535" spans="1:9">
      <c r="A1535" s="4"/>
      <c r="B1535" s="8"/>
      <c r="C1535" s="24" t="s">
        <v>4</v>
      </c>
      <c r="D1535" s="24" t="s">
        <v>19</v>
      </c>
      <c r="E1535" s="11"/>
      <c r="F1535" s="24"/>
      <c r="G1535" s="13" t="s">
        <v>540</v>
      </c>
      <c r="H1535" s="192">
        <f t="shared" si="263"/>
        <v>483.904</v>
      </c>
      <c r="I1535" s="192">
        <f t="shared" si="263"/>
        <v>474.88900000000001</v>
      </c>
    </row>
    <row r="1536" spans="1:9" ht="36">
      <c r="A1536" s="4"/>
      <c r="B1536" s="8"/>
      <c r="C1536" s="15" t="s">
        <v>4</v>
      </c>
      <c r="D1536" s="15" t="s">
        <v>19</v>
      </c>
      <c r="E1536" s="12" t="s">
        <v>532</v>
      </c>
      <c r="F1536" s="15"/>
      <c r="G1536" s="16" t="s">
        <v>533</v>
      </c>
      <c r="H1536" s="193">
        <f t="shared" si="263"/>
        <v>483.904</v>
      </c>
      <c r="I1536" s="193">
        <f t="shared" si="263"/>
        <v>474.88900000000001</v>
      </c>
    </row>
    <row r="1537" spans="1:11" ht="24.6" customHeight="1">
      <c r="A1537" s="4"/>
      <c r="B1537" s="8"/>
      <c r="C1537" s="4" t="s">
        <v>4</v>
      </c>
      <c r="D1537" s="4" t="s">
        <v>19</v>
      </c>
      <c r="E1537" s="5" t="s">
        <v>541</v>
      </c>
      <c r="F1537" s="4"/>
      <c r="G1537" s="201" t="s">
        <v>542</v>
      </c>
      <c r="H1537" s="48">
        <f t="shared" si="263"/>
        <v>483.904</v>
      </c>
      <c r="I1537" s="48">
        <f t="shared" si="263"/>
        <v>474.88900000000001</v>
      </c>
    </row>
    <row r="1538" spans="1:11" ht="69.599999999999994" customHeight="1">
      <c r="A1538" s="4"/>
      <c r="B1538" s="8"/>
      <c r="C1538" s="4" t="s">
        <v>4</v>
      </c>
      <c r="D1538" s="4" t="s">
        <v>19</v>
      </c>
      <c r="E1538" s="5" t="s">
        <v>543</v>
      </c>
      <c r="F1538" s="4"/>
      <c r="G1538" s="201" t="s">
        <v>544</v>
      </c>
      <c r="H1538" s="48">
        <f>H1539+H1542+H1545</f>
        <v>483.904</v>
      </c>
      <c r="I1538" s="48">
        <f>I1539+I1542+I1545</f>
        <v>474.88900000000001</v>
      </c>
    </row>
    <row r="1539" spans="1:11" ht="92.45" customHeight="1">
      <c r="A1539" s="4"/>
      <c r="B1539" s="8"/>
      <c r="C1539" s="4" t="s">
        <v>4</v>
      </c>
      <c r="D1539" s="4" t="s">
        <v>19</v>
      </c>
      <c r="E1539" s="5" t="s">
        <v>545</v>
      </c>
      <c r="F1539" s="4"/>
      <c r="G1539" s="201" t="s">
        <v>546</v>
      </c>
      <c r="H1539" s="48">
        <f>H1540</f>
        <v>184.38800000000001</v>
      </c>
      <c r="I1539" s="48">
        <f>I1540</f>
        <v>179.34899999999999</v>
      </c>
    </row>
    <row r="1540" spans="1:11" ht="36">
      <c r="A1540" s="4"/>
      <c r="B1540" s="8"/>
      <c r="C1540" s="4" t="s">
        <v>4</v>
      </c>
      <c r="D1540" s="4" t="s">
        <v>19</v>
      </c>
      <c r="E1540" s="5" t="s">
        <v>545</v>
      </c>
      <c r="F1540" s="20" t="s">
        <v>45</v>
      </c>
      <c r="G1540" s="21" t="s">
        <v>46</v>
      </c>
      <c r="H1540" s="48">
        <f>H1541</f>
        <v>184.38800000000001</v>
      </c>
      <c r="I1540" s="48">
        <f>I1541</f>
        <v>179.34899999999999</v>
      </c>
    </row>
    <row r="1541" spans="1:11">
      <c r="A1541" s="4"/>
      <c r="B1541" s="8"/>
      <c r="C1541" s="4" t="s">
        <v>4</v>
      </c>
      <c r="D1541" s="4" t="s">
        <v>19</v>
      </c>
      <c r="E1541" s="5" t="s">
        <v>545</v>
      </c>
      <c r="F1541" s="4" t="s">
        <v>47</v>
      </c>
      <c r="G1541" s="201" t="s">
        <v>48</v>
      </c>
      <c r="H1541" s="48">
        <v>184.38800000000001</v>
      </c>
      <c r="I1541" s="48">
        <v>179.34899999999999</v>
      </c>
    </row>
    <row r="1542" spans="1:11" ht="36">
      <c r="A1542" s="4"/>
      <c r="B1542" s="8"/>
      <c r="C1542" s="4" t="s">
        <v>4</v>
      </c>
      <c r="D1542" s="4" t="s">
        <v>19</v>
      </c>
      <c r="E1542" s="5" t="s">
        <v>547</v>
      </c>
      <c r="F1542" s="4"/>
      <c r="G1542" s="201" t="s">
        <v>548</v>
      </c>
      <c r="H1542" s="48">
        <f>H1543</f>
        <v>295.54000000000002</v>
      </c>
      <c r="I1542" s="48">
        <f>I1543</f>
        <v>295.54000000000002</v>
      </c>
      <c r="J1542" s="48">
        <f t="shared" ref="J1542:K1542" si="264">J1543</f>
        <v>0</v>
      </c>
      <c r="K1542" s="48">
        <f t="shared" si="264"/>
        <v>0</v>
      </c>
    </row>
    <row r="1543" spans="1:11" ht="26.45" customHeight="1">
      <c r="A1543" s="4"/>
      <c r="B1543" s="8"/>
      <c r="C1543" s="4" t="s">
        <v>4</v>
      </c>
      <c r="D1543" s="4" t="s">
        <v>19</v>
      </c>
      <c r="E1543" s="5" t="s">
        <v>547</v>
      </c>
      <c r="F1543" s="20" t="s">
        <v>45</v>
      </c>
      <c r="G1543" s="21" t="s">
        <v>46</v>
      </c>
      <c r="H1543" s="48">
        <f>H1544</f>
        <v>295.54000000000002</v>
      </c>
      <c r="I1543" s="48">
        <f>I1544</f>
        <v>295.54000000000002</v>
      </c>
    </row>
    <row r="1544" spans="1:11">
      <c r="A1544" s="4"/>
      <c r="B1544" s="8"/>
      <c r="C1544" s="4" t="s">
        <v>4</v>
      </c>
      <c r="D1544" s="4" t="s">
        <v>19</v>
      </c>
      <c r="E1544" s="5" t="s">
        <v>547</v>
      </c>
      <c r="F1544" s="4" t="s">
        <v>47</v>
      </c>
      <c r="G1544" s="201" t="s">
        <v>48</v>
      </c>
      <c r="H1544" s="48">
        <v>295.54000000000002</v>
      </c>
      <c r="I1544" s="48">
        <v>295.54000000000002</v>
      </c>
    </row>
    <row r="1545" spans="1:11" ht="36.6" customHeight="1">
      <c r="A1545" s="4"/>
      <c r="B1545" s="8"/>
      <c r="C1545" s="4" t="s">
        <v>4</v>
      </c>
      <c r="D1545" s="4" t="s">
        <v>19</v>
      </c>
      <c r="E1545" s="5" t="s">
        <v>550</v>
      </c>
      <c r="F1545" s="4"/>
      <c r="G1545" s="201" t="s">
        <v>551</v>
      </c>
      <c r="H1545" s="48">
        <f>H1546</f>
        <v>3.976</v>
      </c>
      <c r="I1545" s="48">
        <f>I1546</f>
        <v>0</v>
      </c>
    </row>
    <row r="1546" spans="1:11" ht="28.15" customHeight="1">
      <c r="A1546" s="4"/>
      <c r="B1546" s="8"/>
      <c r="C1546" s="4" t="s">
        <v>4</v>
      </c>
      <c r="D1546" s="4" t="s">
        <v>19</v>
      </c>
      <c r="E1546" s="5" t="s">
        <v>550</v>
      </c>
      <c r="F1546" s="20" t="s">
        <v>45</v>
      </c>
      <c r="G1546" s="21" t="s">
        <v>46</v>
      </c>
      <c r="H1546" s="48">
        <f>H1547</f>
        <v>3.976</v>
      </c>
      <c r="I1546" s="48">
        <f>I1547</f>
        <v>0</v>
      </c>
    </row>
    <row r="1547" spans="1:11">
      <c r="A1547" s="4"/>
      <c r="B1547" s="8"/>
      <c r="C1547" s="4" t="s">
        <v>4</v>
      </c>
      <c r="D1547" s="4" t="s">
        <v>19</v>
      </c>
      <c r="E1547" s="5" t="s">
        <v>550</v>
      </c>
      <c r="F1547" s="4" t="s">
        <v>47</v>
      </c>
      <c r="G1547" s="201" t="s">
        <v>48</v>
      </c>
      <c r="H1547" s="48">
        <v>3.976</v>
      </c>
      <c r="I1547" s="48">
        <v>0</v>
      </c>
    </row>
    <row r="1548" spans="1:11">
      <c r="A1548" s="4"/>
      <c r="B1548" s="8"/>
      <c r="C1548" s="8" t="s">
        <v>5</v>
      </c>
      <c r="D1548" s="8" t="s">
        <v>17</v>
      </c>
      <c r="E1548" s="36"/>
      <c r="F1548" s="8"/>
      <c r="G1548" s="9" t="s">
        <v>562</v>
      </c>
      <c r="H1548" s="10">
        <f t="shared" ref="H1548:I1551" si="265">H1549</f>
        <v>796.66800000000001</v>
      </c>
      <c r="I1548" s="10">
        <f t="shared" si="265"/>
        <v>796.66800000000001</v>
      </c>
    </row>
    <row r="1549" spans="1:11" ht="24">
      <c r="A1549" s="4"/>
      <c r="B1549" s="8"/>
      <c r="C1549" s="13" t="s">
        <v>5</v>
      </c>
      <c r="D1549" s="13" t="s">
        <v>51</v>
      </c>
      <c r="E1549" s="62"/>
      <c r="F1549" s="13"/>
      <c r="G1549" s="13" t="s">
        <v>563</v>
      </c>
      <c r="H1549" s="63">
        <f t="shared" si="265"/>
        <v>796.66800000000001</v>
      </c>
      <c r="I1549" s="63">
        <f t="shared" si="265"/>
        <v>796.66800000000001</v>
      </c>
    </row>
    <row r="1550" spans="1:11" ht="35.450000000000003" customHeight="1">
      <c r="A1550" s="4"/>
      <c r="B1550" s="8"/>
      <c r="C1550" s="15" t="s">
        <v>5</v>
      </c>
      <c r="D1550" s="15" t="s">
        <v>51</v>
      </c>
      <c r="E1550" s="12" t="s">
        <v>465</v>
      </c>
      <c r="F1550" s="15"/>
      <c r="G1550" s="16" t="s">
        <v>466</v>
      </c>
      <c r="H1550" s="17">
        <f t="shared" si="265"/>
        <v>796.66800000000001</v>
      </c>
      <c r="I1550" s="17">
        <f t="shared" si="265"/>
        <v>796.66800000000001</v>
      </c>
    </row>
    <row r="1551" spans="1:11" ht="46.9" customHeight="1">
      <c r="A1551" s="4"/>
      <c r="B1551" s="8"/>
      <c r="C1551" s="4" t="s">
        <v>5</v>
      </c>
      <c r="D1551" s="4" t="s">
        <v>51</v>
      </c>
      <c r="E1551" s="5" t="s">
        <v>467</v>
      </c>
      <c r="F1551" s="4"/>
      <c r="G1551" s="201" t="s">
        <v>468</v>
      </c>
      <c r="H1551" s="18">
        <f t="shared" si="265"/>
        <v>796.66800000000001</v>
      </c>
      <c r="I1551" s="18">
        <f t="shared" si="265"/>
        <v>796.66800000000001</v>
      </c>
    </row>
    <row r="1552" spans="1:11" ht="69" customHeight="1">
      <c r="A1552" s="4"/>
      <c r="B1552" s="8"/>
      <c r="C1552" s="4" t="s">
        <v>5</v>
      </c>
      <c r="D1552" s="4" t="s">
        <v>51</v>
      </c>
      <c r="E1552" s="5" t="s">
        <v>564</v>
      </c>
      <c r="F1552" s="4"/>
      <c r="G1552" s="201" t="s">
        <v>565</v>
      </c>
      <c r="H1552" s="18">
        <f>H1553</f>
        <v>796.66800000000001</v>
      </c>
      <c r="I1552" s="18">
        <f>I1553</f>
        <v>796.66800000000001</v>
      </c>
    </row>
    <row r="1553" spans="1:11" ht="48">
      <c r="A1553" s="4"/>
      <c r="B1553" s="8"/>
      <c r="C1553" s="4" t="s">
        <v>5</v>
      </c>
      <c r="D1553" s="4" t="s">
        <v>51</v>
      </c>
      <c r="E1553" s="5" t="s">
        <v>569</v>
      </c>
      <c r="F1553" s="4"/>
      <c r="G1553" s="201" t="s">
        <v>570</v>
      </c>
      <c r="H1553" s="18">
        <f t="shared" ref="H1553:I1554" si="266">H1554</f>
        <v>796.66800000000001</v>
      </c>
      <c r="I1553" s="18">
        <f t="shared" si="266"/>
        <v>796.66800000000001</v>
      </c>
    </row>
    <row r="1554" spans="1:11" ht="24.6" customHeight="1">
      <c r="A1554" s="4"/>
      <c r="B1554" s="8"/>
      <c r="C1554" s="4" t="s">
        <v>5</v>
      </c>
      <c r="D1554" s="4" t="s">
        <v>51</v>
      </c>
      <c r="E1554" s="5" t="s">
        <v>569</v>
      </c>
      <c r="F1554" s="20" t="s">
        <v>45</v>
      </c>
      <c r="G1554" s="21" t="s">
        <v>46</v>
      </c>
      <c r="H1554" s="18">
        <f t="shared" si="266"/>
        <v>796.66800000000001</v>
      </c>
      <c r="I1554" s="18">
        <f t="shared" si="266"/>
        <v>796.66800000000001</v>
      </c>
    </row>
    <row r="1555" spans="1:11">
      <c r="A1555" s="4"/>
      <c r="B1555" s="8"/>
      <c r="C1555" s="4" t="s">
        <v>5</v>
      </c>
      <c r="D1555" s="4" t="s">
        <v>51</v>
      </c>
      <c r="E1555" s="5" t="s">
        <v>569</v>
      </c>
      <c r="F1555" s="4" t="s">
        <v>47</v>
      </c>
      <c r="G1555" s="201" t="s">
        <v>48</v>
      </c>
      <c r="H1555" s="18">
        <v>796.66800000000001</v>
      </c>
      <c r="I1555" s="18">
        <v>796.66800000000001</v>
      </c>
    </row>
    <row r="1556" spans="1:11" ht="25.9" customHeight="1">
      <c r="A1556" s="8">
        <v>8</v>
      </c>
      <c r="B1556" s="8">
        <v>744</v>
      </c>
      <c r="C1556" s="8"/>
      <c r="D1556" s="8"/>
      <c r="E1556" s="40"/>
      <c r="F1556" s="183"/>
      <c r="G1556" s="184" t="s">
        <v>775</v>
      </c>
      <c r="H1556" s="10">
        <f>H1557</f>
        <v>5189.969000000001</v>
      </c>
      <c r="I1556" s="10">
        <f>I1557</f>
        <v>5165.9519999999993</v>
      </c>
      <c r="K1556" s="180">
        <f>H1556-J1556</f>
        <v>5189.969000000001</v>
      </c>
    </row>
    <row r="1557" spans="1:11">
      <c r="A1557" s="4"/>
      <c r="B1557" s="8"/>
      <c r="C1557" s="8" t="s">
        <v>163</v>
      </c>
      <c r="D1557" s="8" t="s">
        <v>17</v>
      </c>
      <c r="E1557" s="36"/>
      <c r="F1557" s="8"/>
      <c r="G1557" s="9" t="s">
        <v>431</v>
      </c>
      <c r="H1557" s="10">
        <f>H1558</f>
        <v>5189.969000000001</v>
      </c>
      <c r="I1557" s="10">
        <f>I1558</f>
        <v>5165.9519999999993</v>
      </c>
    </row>
    <row r="1558" spans="1:11" ht="24">
      <c r="A1558" s="4"/>
      <c r="B1558" s="8"/>
      <c r="C1558" s="8" t="s">
        <v>163</v>
      </c>
      <c r="D1558" s="36" t="s">
        <v>51</v>
      </c>
      <c r="E1558" s="36"/>
      <c r="F1558" s="8"/>
      <c r="G1558" s="9" t="s">
        <v>477</v>
      </c>
      <c r="H1558" s="10">
        <f>H1559+H1575</f>
        <v>5189.969000000001</v>
      </c>
      <c r="I1558" s="10">
        <f>I1559+I1575</f>
        <v>5165.9519999999993</v>
      </c>
    </row>
    <row r="1559" spans="1:11" ht="36">
      <c r="A1559" s="4"/>
      <c r="B1559" s="8"/>
      <c r="C1559" s="15" t="s">
        <v>163</v>
      </c>
      <c r="D1559" s="12" t="s">
        <v>51</v>
      </c>
      <c r="E1559" s="12" t="s">
        <v>402</v>
      </c>
      <c r="F1559" s="15"/>
      <c r="G1559" s="16" t="s">
        <v>403</v>
      </c>
      <c r="H1559" s="17">
        <f>H1560</f>
        <v>5175.0030000000006</v>
      </c>
      <c r="I1559" s="17">
        <f>I1560</f>
        <v>5150.9869999999992</v>
      </c>
    </row>
    <row r="1560" spans="1:11">
      <c r="A1560" s="4"/>
      <c r="B1560" s="8"/>
      <c r="C1560" s="4" t="s">
        <v>163</v>
      </c>
      <c r="D1560" s="5" t="s">
        <v>51</v>
      </c>
      <c r="E1560" s="5" t="s">
        <v>478</v>
      </c>
      <c r="F1560" s="4"/>
      <c r="G1560" s="201" t="s">
        <v>24</v>
      </c>
      <c r="H1560" s="18">
        <f>H1561</f>
        <v>5175.0030000000006</v>
      </c>
      <c r="I1560" s="18">
        <f>I1561</f>
        <v>5150.9869999999992</v>
      </c>
    </row>
    <row r="1561" spans="1:11" ht="24">
      <c r="A1561" s="4"/>
      <c r="B1561" s="8"/>
      <c r="C1561" s="4" t="s">
        <v>163</v>
      </c>
      <c r="D1561" s="5" t="s">
        <v>51</v>
      </c>
      <c r="E1561" s="5" t="s">
        <v>479</v>
      </c>
      <c r="F1561" s="4"/>
      <c r="G1561" s="201" t="s">
        <v>480</v>
      </c>
      <c r="H1561" s="18">
        <f>H1562+H1571</f>
        <v>5175.0030000000006</v>
      </c>
      <c r="I1561" s="18">
        <f>I1562+I1571</f>
        <v>5150.9869999999992</v>
      </c>
    </row>
    <row r="1562" spans="1:11" ht="36" customHeight="1">
      <c r="A1562" s="4"/>
      <c r="B1562" s="8"/>
      <c r="C1562" s="176" t="s">
        <v>163</v>
      </c>
      <c r="D1562" s="177" t="s">
        <v>51</v>
      </c>
      <c r="E1562" s="19" t="s">
        <v>481</v>
      </c>
      <c r="F1562" s="4"/>
      <c r="G1562" s="201" t="s">
        <v>119</v>
      </c>
      <c r="H1562" s="18">
        <f>H1563+H1567+H1569</f>
        <v>3458.1780000000003</v>
      </c>
      <c r="I1562" s="18">
        <f>I1563+I1567+I1569</f>
        <v>3435.7529999999997</v>
      </c>
    </row>
    <row r="1563" spans="1:11" ht="59.45" customHeight="1">
      <c r="A1563" s="4"/>
      <c r="B1563" s="8"/>
      <c r="C1563" s="4" t="s">
        <v>163</v>
      </c>
      <c r="D1563" s="5" t="s">
        <v>51</v>
      </c>
      <c r="E1563" s="25" t="s">
        <v>481</v>
      </c>
      <c r="F1563" s="20" t="s">
        <v>29</v>
      </c>
      <c r="G1563" s="21" t="s">
        <v>30</v>
      </c>
      <c r="H1563" s="18">
        <f>H1564+H1565+H1566</f>
        <v>3443.6780000000003</v>
      </c>
      <c r="I1563" s="18">
        <f>I1564+I1565+I1566</f>
        <v>3421.3029999999999</v>
      </c>
    </row>
    <row r="1564" spans="1:11" ht="24">
      <c r="A1564" s="4"/>
      <c r="B1564" s="8"/>
      <c r="C1564" s="4" t="s">
        <v>163</v>
      </c>
      <c r="D1564" s="5" t="s">
        <v>51</v>
      </c>
      <c r="E1564" s="25" t="s">
        <v>481</v>
      </c>
      <c r="F1564" s="22" t="s">
        <v>31</v>
      </c>
      <c r="G1564" s="23" t="s">
        <v>32</v>
      </c>
      <c r="H1564" s="18">
        <v>2557.6080000000002</v>
      </c>
      <c r="I1564" s="18">
        <v>2550.6210000000001</v>
      </c>
    </row>
    <row r="1565" spans="1:11" ht="37.9" customHeight="1">
      <c r="A1565" s="4"/>
      <c r="B1565" s="8"/>
      <c r="C1565" s="4" t="s">
        <v>163</v>
      </c>
      <c r="D1565" s="5" t="s">
        <v>51</v>
      </c>
      <c r="E1565" s="25" t="s">
        <v>481</v>
      </c>
      <c r="F1565" s="22" t="s">
        <v>33</v>
      </c>
      <c r="G1565" s="23" t="s">
        <v>34</v>
      </c>
      <c r="H1565" s="18">
        <v>29</v>
      </c>
      <c r="I1565" s="18">
        <v>29</v>
      </c>
    </row>
    <row r="1566" spans="1:11" ht="47.45" customHeight="1">
      <c r="A1566" s="4"/>
      <c r="B1566" s="8"/>
      <c r="C1566" s="4" t="s">
        <v>163</v>
      </c>
      <c r="D1566" s="5" t="s">
        <v>51</v>
      </c>
      <c r="E1566" s="25" t="s">
        <v>481</v>
      </c>
      <c r="F1566" s="22">
        <v>129</v>
      </c>
      <c r="G1566" s="23" t="s">
        <v>885</v>
      </c>
      <c r="H1566" s="18">
        <v>857.07</v>
      </c>
      <c r="I1566" s="18">
        <v>841.68200000000002</v>
      </c>
    </row>
    <row r="1567" spans="1:11" ht="28.9" customHeight="1">
      <c r="A1567" s="4"/>
      <c r="B1567" s="8"/>
      <c r="C1567" s="4" t="s">
        <v>163</v>
      </c>
      <c r="D1567" s="5" t="s">
        <v>51</v>
      </c>
      <c r="E1567" s="25" t="s">
        <v>481</v>
      </c>
      <c r="F1567" s="20" t="s">
        <v>45</v>
      </c>
      <c r="G1567" s="21" t="s">
        <v>46</v>
      </c>
      <c r="H1567" s="18">
        <f>H1568</f>
        <v>13.5</v>
      </c>
      <c r="I1567" s="18">
        <f>I1568</f>
        <v>13.45</v>
      </c>
    </row>
    <row r="1568" spans="1:11">
      <c r="A1568" s="4"/>
      <c r="B1568" s="8"/>
      <c r="C1568" s="4" t="s">
        <v>163</v>
      </c>
      <c r="D1568" s="5" t="s">
        <v>51</v>
      </c>
      <c r="E1568" s="25" t="s">
        <v>481</v>
      </c>
      <c r="F1568" s="4" t="s">
        <v>47</v>
      </c>
      <c r="G1568" s="201" t="s">
        <v>48</v>
      </c>
      <c r="H1568" s="18">
        <v>13.5</v>
      </c>
      <c r="I1568" s="18">
        <v>13.45</v>
      </c>
    </row>
    <row r="1569" spans="1:11">
      <c r="A1569" s="4"/>
      <c r="B1569" s="8"/>
      <c r="C1569" s="4" t="s">
        <v>163</v>
      </c>
      <c r="D1569" s="5" t="s">
        <v>51</v>
      </c>
      <c r="E1569" s="25" t="s">
        <v>481</v>
      </c>
      <c r="F1569" s="20" t="s">
        <v>88</v>
      </c>
      <c r="G1569" s="21" t="s">
        <v>74</v>
      </c>
      <c r="H1569" s="18">
        <f>H1570</f>
        <v>1</v>
      </c>
      <c r="I1569" s="18">
        <f>I1570</f>
        <v>1</v>
      </c>
    </row>
    <row r="1570" spans="1:11">
      <c r="A1570" s="4"/>
      <c r="B1570" s="8"/>
      <c r="C1570" s="4" t="s">
        <v>163</v>
      </c>
      <c r="D1570" s="5" t="s">
        <v>51</v>
      </c>
      <c r="E1570" s="25" t="s">
        <v>481</v>
      </c>
      <c r="F1570" s="4">
        <v>853</v>
      </c>
      <c r="G1570" s="201" t="s">
        <v>94</v>
      </c>
      <c r="H1570" s="18">
        <v>1</v>
      </c>
      <c r="I1570" s="18">
        <v>1</v>
      </c>
    </row>
    <row r="1571" spans="1:11" ht="48">
      <c r="A1571" s="4"/>
      <c r="B1571" s="8"/>
      <c r="C1571" s="136" t="s">
        <v>163</v>
      </c>
      <c r="D1571" s="58" t="s">
        <v>51</v>
      </c>
      <c r="E1571" s="19" t="s">
        <v>482</v>
      </c>
      <c r="F1571" s="22"/>
      <c r="G1571" s="23" t="s">
        <v>56</v>
      </c>
      <c r="H1571" s="18">
        <f>H1572</f>
        <v>1716.825</v>
      </c>
      <c r="I1571" s="18">
        <f>I1572</f>
        <v>1715.2339999999999</v>
      </c>
    </row>
    <row r="1572" spans="1:11" ht="71.45" customHeight="1">
      <c r="A1572" s="4"/>
      <c r="B1572" s="8"/>
      <c r="C1572" s="4" t="s">
        <v>163</v>
      </c>
      <c r="D1572" s="5" t="s">
        <v>51</v>
      </c>
      <c r="E1572" s="25" t="s">
        <v>482</v>
      </c>
      <c r="F1572" s="20" t="s">
        <v>29</v>
      </c>
      <c r="G1572" s="21" t="s">
        <v>30</v>
      </c>
      <c r="H1572" s="18">
        <f>H1573+H1574</f>
        <v>1716.825</v>
      </c>
      <c r="I1572" s="18">
        <f>I1573+I1574</f>
        <v>1715.2339999999999</v>
      </c>
    </row>
    <row r="1573" spans="1:11" ht="24">
      <c r="A1573" s="4"/>
      <c r="B1573" s="8"/>
      <c r="C1573" s="4" t="s">
        <v>163</v>
      </c>
      <c r="D1573" s="5" t="s">
        <v>51</v>
      </c>
      <c r="E1573" s="25" t="s">
        <v>482</v>
      </c>
      <c r="F1573" s="22" t="s">
        <v>31</v>
      </c>
      <c r="G1573" s="23" t="s">
        <v>32</v>
      </c>
      <c r="H1573" s="18">
        <v>1288.9480000000001</v>
      </c>
      <c r="I1573" s="18">
        <v>1288.9359999999999</v>
      </c>
    </row>
    <row r="1574" spans="1:11" ht="48" customHeight="1">
      <c r="A1574" s="4"/>
      <c r="B1574" s="8"/>
      <c r="C1574" s="4" t="s">
        <v>163</v>
      </c>
      <c r="D1574" s="5" t="s">
        <v>51</v>
      </c>
      <c r="E1574" s="25" t="s">
        <v>482</v>
      </c>
      <c r="F1574" s="22">
        <v>129</v>
      </c>
      <c r="G1574" s="23" t="s">
        <v>885</v>
      </c>
      <c r="H1574" s="18">
        <v>427.87700000000001</v>
      </c>
      <c r="I1574" s="18">
        <v>426.298</v>
      </c>
    </row>
    <row r="1575" spans="1:11" ht="24">
      <c r="A1575" s="4"/>
      <c r="B1575" s="8"/>
      <c r="C1575" s="4" t="s">
        <v>163</v>
      </c>
      <c r="D1575" s="5" t="s">
        <v>51</v>
      </c>
      <c r="E1575" s="5" t="s">
        <v>35</v>
      </c>
      <c r="F1575" s="4"/>
      <c r="G1575" s="201" t="s">
        <v>36</v>
      </c>
      <c r="H1575" s="18">
        <f t="shared" ref="H1575:I1577" si="267">H1576</f>
        <v>14.965999999999999</v>
      </c>
      <c r="I1575" s="18">
        <f t="shared" si="267"/>
        <v>14.965</v>
      </c>
    </row>
    <row r="1576" spans="1:11" ht="25.9" customHeight="1">
      <c r="A1576" s="4"/>
      <c r="B1576" s="8"/>
      <c r="C1576" s="4" t="s">
        <v>163</v>
      </c>
      <c r="D1576" s="5" t="s">
        <v>51</v>
      </c>
      <c r="E1576" s="5" t="s">
        <v>886</v>
      </c>
      <c r="F1576" s="5"/>
      <c r="G1576" s="201" t="s">
        <v>890</v>
      </c>
      <c r="H1576" s="18">
        <f t="shared" si="267"/>
        <v>14.965999999999999</v>
      </c>
      <c r="I1576" s="18">
        <f t="shared" si="267"/>
        <v>14.965</v>
      </c>
    </row>
    <row r="1577" spans="1:11" ht="60">
      <c r="A1577" s="4"/>
      <c r="B1577" s="8"/>
      <c r="C1577" s="4" t="s">
        <v>163</v>
      </c>
      <c r="D1577" s="5" t="s">
        <v>51</v>
      </c>
      <c r="E1577" s="5" t="s">
        <v>887</v>
      </c>
      <c r="F1577" s="5"/>
      <c r="G1577" s="201" t="s">
        <v>889</v>
      </c>
      <c r="H1577" s="18">
        <f t="shared" si="267"/>
        <v>14.965999999999999</v>
      </c>
      <c r="I1577" s="18">
        <f t="shared" si="267"/>
        <v>14.965</v>
      </c>
    </row>
    <row r="1578" spans="1:11" ht="59.45" customHeight="1">
      <c r="A1578" s="4"/>
      <c r="B1578" s="8"/>
      <c r="C1578" s="4" t="s">
        <v>163</v>
      </c>
      <c r="D1578" s="5" t="s">
        <v>51</v>
      </c>
      <c r="E1578" s="5" t="s">
        <v>887</v>
      </c>
      <c r="F1578" s="5" t="s">
        <v>29</v>
      </c>
      <c r="G1578" s="21" t="s">
        <v>30</v>
      </c>
      <c r="H1578" s="18">
        <f>H1579+H1580</f>
        <v>14.965999999999999</v>
      </c>
      <c r="I1578" s="18">
        <f>I1579+I1580</f>
        <v>14.965</v>
      </c>
    </row>
    <row r="1579" spans="1:11" ht="24">
      <c r="A1579" s="4"/>
      <c r="B1579" s="8"/>
      <c r="C1579" s="4" t="s">
        <v>163</v>
      </c>
      <c r="D1579" s="5" t="s">
        <v>51</v>
      </c>
      <c r="E1579" s="5" t="s">
        <v>887</v>
      </c>
      <c r="F1579" s="5" t="s">
        <v>31</v>
      </c>
      <c r="G1579" s="23" t="s">
        <v>32</v>
      </c>
      <c r="H1579" s="18">
        <v>11.494</v>
      </c>
      <c r="I1579" s="18">
        <v>11.494</v>
      </c>
    </row>
    <row r="1580" spans="1:11" ht="45.6" customHeight="1">
      <c r="A1580" s="4"/>
      <c r="B1580" s="8"/>
      <c r="C1580" s="4" t="s">
        <v>163</v>
      </c>
      <c r="D1580" s="5" t="s">
        <v>51</v>
      </c>
      <c r="E1580" s="5" t="s">
        <v>887</v>
      </c>
      <c r="F1580" s="5" t="s">
        <v>888</v>
      </c>
      <c r="G1580" s="23" t="s">
        <v>885</v>
      </c>
      <c r="H1580" s="18">
        <v>3.472</v>
      </c>
      <c r="I1580" s="18">
        <v>3.4710000000000001</v>
      </c>
    </row>
    <row r="1581" spans="1:11" ht="37.15" customHeight="1">
      <c r="A1581" s="8">
        <v>9</v>
      </c>
      <c r="B1581" s="8">
        <v>745</v>
      </c>
      <c r="C1581" s="8"/>
      <c r="D1581" s="8"/>
      <c r="E1581" s="40"/>
      <c r="F1581" s="183"/>
      <c r="G1581" s="184" t="s">
        <v>776</v>
      </c>
      <c r="H1581" s="10">
        <f>H1582</f>
        <v>17578.255000000005</v>
      </c>
      <c r="I1581" s="10">
        <f>I1582</f>
        <v>17435.870999999999</v>
      </c>
      <c r="K1581" s="180">
        <f>H1581-J1581</f>
        <v>17578.255000000005</v>
      </c>
    </row>
    <row r="1582" spans="1:11">
      <c r="A1582" s="8"/>
      <c r="B1582" s="8"/>
      <c r="C1582" s="11" t="s">
        <v>59</v>
      </c>
      <c r="D1582" s="11" t="s">
        <v>17</v>
      </c>
      <c r="E1582" s="194"/>
      <c r="F1582" s="195"/>
      <c r="G1582" s="9" t="s">
        <v>257</v>
      </c>
      <c r="H1582" s="10">
        <f>H1591+H1583</f>
        <v>17578.255000000005</v>
      </c>
      <c r="I1582" s="10">
        <f>I1591+I1583</f>
        <v>17435.870999999999</v>
      </c>
    </row>
    <row r="1583" spans="1:11">
      <c r="A1583" s="8"/>
      <c r="B1583" s="8"/>
      <c r="C1583" s="11" t="s">
        <v>59</v>
      </c>
      <c r="D1583" s="11" t="s">
        <v>16</v>
      </c>
      <c r="E1583" s="41"/>
      <c r="F1583" s="11"/>
      <c r="G1583" s="13" t="s">
        <v>258</v>
      </c>
      <c r="H1583" s="10">
        <f t="shared" ref="H1583:K1587" si="268">H1584</f>
        <v>101.252</v>
      </c>
      <c r="I1583" s="10">
        <f t="shared" si="268"/>
        <v>95.119</v>
      </c>
    </row>
    <row r="1584" spans="1:11" ht="48">
      <c r="A1584" s="8"/>
      <c r="B1584" s="8"/>
      <c r="C1584" s="12" t="s">
        <v>59</v>
      </c>
      <c r="D1584" s="12" t="s">
        <v>16</v>
      </c>
      <c r="E1584" s="33" t="s">
        <v>259</v>
      </c>
      <c r="F1584" s="15"/>
      <c r="G1584" s="16" t="s">
        <v>260</v>
      </c>
      <c r="H1584" s="17">
        <f t="shared" si="268"/>
        <v>101.252</v>
      </c>
      <c r="I1584" s="17">
        <f t="shared" si="268"/>
        <v>95.119</v>
      </c>
    </row>
    <row r="1585" spans="1:11" ht="48">
      <c r="A1585" s="8"/>
      <c r="B1585" s="8"/>
      <c r="C1585" s="5" t="s">
        <v>59</v>
      </c>
      <c r="D1585" s="5" t="s">
        <v>16</v>
      </c>
      <c r="E1585" s="29" t="s">
        <v>261</v>
      </c>
      <c r="F1585" s="4"/>
      <c r="G1585" s="201" t="s">
        <v>262</v>
      </c>
      <c r="H1585" s="18">
        <f t="shared" si="268"/>
        <v>101.252</v>
      </c>
      <c r="I1585" s="18">
        <f t="shared" si="268"/>
        <v>95.119</v>
      </c>
    </row>
    <row r="1586" spans="1:11" ht="26.45" customHeight="1">
      <c r="A1586" s="8"/>
      <c r="B1586" s="8"/>
      <c r="C1586" s="5" t="s">
        <v>59</v>
      </c>
      <c r="D1586" s="5" t="s">
        <v>16</v>
      </c>
      <c r="E1586" s="29" t="s">
        <v>263</v>
      </c>
      <c r="F1586" s="4"/>
      <c r="G1586" s="201" t="s">
        <v>264</v>
      </c>
      <c r="H1586" s="18">
        <f t="shared" si="268"/>
        <v>101.252</v>
      </c>
      <c r="I1586" s="18">
        <f t="shared" si="268"/>
        <v>95.119</v>
      </c>
    </row>
    <row r="1587" spans="1:11" ht="35.450000000000003" customHeight="1">
      <c r="A1587" s="8"/>
      <c r="B1587" s="8"/>
      <c r="C1587" s="5" t="s">
        <v>59</v>
      </c>
      <c r="D1587" s="5" t="s">
        <v>16</v>
      </c>
      <c r="E1587" s="29" t="s">
        <v>267</v>
      </c>
      <c r="F1587" s="5"/>
      <c r="G1587" s="201" t="s">
        <v>268</v>
      </c>
      <c r="H1587" s="18">
        <f t="shared" si="268"/>
        <v>101.252</v>
      </c>
      <c r="I1587" s="18">
        <f t="shared" si="268"/>
        <v>95.119</v>
      </c>
      <c r="J1587" s="10">
        <f t="shared" si="268"/>
        <v>0</v>
      </c>
      <c r="K1587" s="10">
        <f t="shared" si="268"/>
        <v>0</v>
      </c>
    </row>
    <row r="1588" spans="1:11" ht="36">
      <c r="A1588" s="8"/>
      <c r="B1588" s="8"/>
      <c r="C1588" s="5" t="s">
        <v>59</v>
      </c>
      <c r="D1588" s="5" t="s">
        <v>16</v>
      </c>
      <c r="E1588" s="29" t="s">
        <v>267</v>
      </c>
      <c r="F1588" s="20" t="s">
        <v>45</v>
      </c>
      <c r="G1588" s="21" t="s">
        <v>46</v>
      </c>
      <c r="H1588" s="18">
        <f>H1589+H1590</f>
        <v>101.252</v>
      </c>
      <c r="I1588" s="18">
        <f>I1589+I1590</f>
        <v>95.119</v>
      </c>
    </row>
    <row r="1589" spans="1:11">
      <c r="A1589" s="8"/>
      <c r="B1589" s="8"/>
      <c r="C1589" s="5" t="s">
        <v>59</v>
      </c>
      <c r="D1589" s="5" t="s">
        <v>16</v>
      </c>
      <c r="E1589" s="29" t="s">
        <v>267</v>
      </c>
      <c r="F1589" s="4" t="s">
        <v>47</v>
      </c>
      <c r="G1589" s="201" t="s">
        <v>48</v>
      </c>
      <c r="H1589" s="18">
        <v>64.444999999999993</v>
      </c>
      <c r="I1589" s="18">
        <v>62.548999999999999</v>
      </c>
    </row>
    <row r="1590" spans="1:11">
      <c r="A1590" s="8"/>
      <c r="B1590" s="8"/>
      <c r="C1590" s="5" t="s">
        <v>59</v>
      </c>
      <c r="D1590" s="5" t="s">
        <v>16</v>
      </c>
      <c r="E1590" s="29" t="s">
        <v>267</v>
      </c>
      <c r="F1590" s="4">
        <v>247</v>
      </c>
      <c r="G1590" s="201" t="s">
        <v>87</v>
      </c>
      <c r="H1590" s="18">
        <v>36.807000000000002</v>
      </c>
      <c r="I1590" s="18">
        <v>32.57</v>
      </c>
    </row>
    <row r="1591" spans="1:11" ht="26.45" customHeight="1">
      <c r="A1591" s="4"/>
      <c r="B1591" s="8"/>
      <c r="C1591" s="11" t="s">
        <v>59</v>
      </c>
      <c r="D1591" s="11" t="s">
        <v>59</v>
      </c>
      <c r="E1591" s="52"/>
      <c r="F1591" s="53"/>
      <c r="G1591" s="54" t="s">
        <v>371</v>
      </c>
      <c r="H1591" s="55">
        <f t="shared" ref="H1591:I1593" si="269">H1592</f>
        <v>17477.003000000004</v>
      </c>
      <c r="I1591" s="55">
        <f t="shared" si="269"/>
        <v>17340.752</v>
      </c>
    </row>
    <row r="1592" spans="1:11" ht="48">
      <c r="A1592" s="4"/>
      <c r="B1592" s="8"/>
      <c r="C1592" s="5" t="s">
        <v>59</v>
      </c>
      <c r="D1592" s="12" t="s">
        <v>59</v>
      </c>
      <c r="E1592" s="33" t="s">
        <v>259</v>
      </c>
      <c r="F1592" s="15"/>
      <c r="G1592" s="16" t="s">
        <v>372</v>
      </c>
      <c r="H1592" s="56">
        <f t="shared" si="269"/>
        <v>17477.003000000004</v>
      </c>
      <c r="I1592" s="56">
        <f t="shared" si="269"/>
        <v>17340.752</v>
      </c>
    </row>
    <row r="1593" spans="1:11">
      <c r="A1593" s="4"/>
      <c r="B1593" s="8"/>
      <c r="C1593" s="5" t="s">
        <v>59</v>
      </c>
      <c r="D1593" s="5" t="s">
        <v>59</v>
      </c>
      <c r="E1593" s="5" t="s">
        <v>373</v>
      </c>
      <c r="F1593" s="4"/>
      <c r="G1593" s="201" t="s">
        <v>24</v>
      </c>
      <c r="H1593" s="43">
        <f t="shared" si="269"/>
        <v>17477.003000000004</v>
      </c>
      <c r="I1593" s="43">
        <f>I1594</f>
        <v>17340.752</v>
      </c>
    </row>
    <row r="1594" spans="1:11" ht="24">
      <c r="A1594" s="4"/>
      <c r="B1594" s="8"/>
      <c r="C1594" s="5" t="s">
        <v>59</v>
      </c>
      <c r="D1594" s="5" t="s">
        <v>59</v>
      </c>
      <c r="E1594" s="25" t="s">
        <v>374</v>
      </c>
      <c r="F1594" s="4"/>
      <c r="G1594" s="201" t="s">
        <v>26</v>
      </c>
      <c r="H1594" s="43">
        <f>H1595+H1603+H1607</f>
        <v>17477.003000000004</v>
      </c>
      <c r="I1594" s="43">
        <f>I1595+I1603+I1607</f>
        <v>17340.752</v>
      </c>
    </row>
    <row r="1595" spans="1:11" ht="36.6" customHeight="1">
      <c r="A1595" s="4"/>
      <c r="B1595" s="8"/>
      <c r="C1595" s="5" t="s">
        <v>59</v>
      </c>
      <c r="D1595" s="5" t="s">
        <v>59</v>
      </c>
      <c r="E1595" s="19" t="s">
        <v>375</v>
      </c>
      <c r="F1595" s="4"/>
      <c r="G1595" s="201" t="s">
        <v>119</v>
      </c>
      <c r="H1595" s="43">
        <f>H1596+H1599+H1601</f>
        <v>4208.6180000000004</v>
      </c>
      <c r="I1595" s="43">
        <f>I1596+I1599+I1601</f>
        <v>4085.0519999999997</v>
      </c>
    </row>
    <row r="1596" spans="1:11" ht="59.45" customHeight="1">
      <c r="A1596" s="4"/>
      <c r="B1596" s="8"/>
      <c r="C1596" s="5" t="s">
        <v>59</v>
      </c>
      <c r="D1596" s="5" t="s">
        <v>59</v>
      </c>
      <c r="E1596" s="25" t="s">
        <v>375</v>
      </c>
      <c r="F1596" s="20" t="s">
        <v>29</v>
      </c>
      <c r="G1596" s="21" t="s">
        <v>30</v>
      </c>
      <c r="H1596" s="43">
        <f>H1597+H1598</f>
        <v>4052.6750000000002</v>
      </c>
      <c r="I1596" s="43">
        <f>I1597+I1598</f>
        <v>3958.3029999999999</v>
      </c>
    </row>
    <row r="1597" spans="1:11" ht="24">
      <c r="A1597" s="4"/>
      <c r="B1597" s="8"/>
      <c r="C1597" s="5" t="s">
        <v>59</v>
      </c>
      <c r="D1597" s="5" t="s">
        <v>59</v>
      </c>
      <c r="E1597" s="25" t="s">
        <v>375</v>
      </c>
      <c r="F1597" s="22" t="s">
        <v>31</v>
      </c>
      <c r="G1597" s="23" t="s">
        <v>32</v>
      </c>
      <c r="H1597" s="43">
        <v>3112.0970000000002</v>
      </c>
      <c r="I1597" s="43">
        <v>3020.67</v>
      </c>
    </row>
    <row r="1598" spans="1:11" ht="46.15" customHeight="1">
      <c r="A1598" s="4"/>
      <c r="B1598" s="8"/>
      <c r="C1598" s="5" t="s">
        <v>59</v>
      </c>
      <c r="D1598" s="5" t="s">
        <v>59</v>
      </c>
      <c r="E1598" s="25" t="s">
        <v>375</v>
      </c>
      <c r="F1598" s="22">
        <v>129</v>
      </c>
      <c r="G1598" s="23" t="s">
        <v>885</v>
      </c>
      <c r="H1598" s="43">
        <v>940.57799999999997</v>
      </c>
      <c r="I1598" s="43">
        <v>937.63300000000004</v>
      </c>
    </row>
    <row r="1599" spans="1:11" ht="36">
      <c r="A1599" s="4"/>
      <c r="B1599" s="8"/>
      <c r="C1599" s="5" t="s">
        <v>59</v>
      </c>
      <c r="D1599" s="5" t="s">
        <v>59</v>
      </c>
      <c r="E1599" s="25" t="s">
        <v>375</v>
      </c>
      <c r="F1599" s="20" t="s">
        <v>45</v>
      </c>
      <c r="G1599" s="21" t="s">
        <v>46</v>
      </c>
      <c r="H1599" s="18">
        <f>H1600</f>
        <v>154.94300000000001</v>
      </c>
      <c r="I1599" s="18">
        <f>I1600</f>
        <v>125.749</v>
      </c>
    </row>
    <row r="1600" spans="1:11">
      <c r="A1600" s="4"/>
      <c r="B1600" s="8"/>
      <c r="C1600" s="5" t="s">
        <v>59</v>
      </c>
      <c r="D1600" s="5" t="s">
        <v>59</v>
      </c>
      <c r="E1600" s="25" t="s">
        <v>375</v>
      </c>
      <c r="F1600" s="4" t="s">
        <v>47</v>
      </c>
      <c r="G1600" s="201" t="s">
        <v>48</v>
      </c>
      <c r="H1600" s="18">
        <v>154.94300000000001</v>
      </c>
      <c r="I1600" s="18">
        <v>125.749</v>
      </c>
    </row>
    <row r="1601" spans="1:15">
      <c r="A1601" s="4"/>
      <c r="B1601" s="8"/>
      <c r="C1601" s="5" t="s">
        <v>59</v>
      </c>
      <c r="D1601" s="5" t="s">
        <v>59</v>
      </c>
      <c r="E1601" s="25" t="s">
        <v>375</v>
      </c>
      <c r="F1601" s="20" t="s">
        <v>88</v>
      </c>
      <c r="G1601" s="21" t="s">
        <v>74</v>
      </c>
      <c r="H1601" s="18">
        <f>H1602</f>
        <v>1</v>
      </c>
      <c r="I1601" s="18">
        <f>I1602</f>
        <v>1</v>
      </c>
    </row>
    <row r="1602" spans="1:15">
      <c r="A1602" s="4"/>
      <c r="B1602" s="8"/>
      <c r="C1602" s="5" t="s">
        <v>59</v>
      </c>
      <c r="D1602" s="5" t="s">
        <v>59</v>
      </c>
      <c r="E1602" s="25" t="s">
        <v>375</v>
      </c>
      <c r="F1602" s="4">
        <v>853</v>
      </c>
      <c r="G1602" s="201" t="s">
        <v>94</v>
      </c>
      <c r="H1602" s="18">
        <v>1</v>
      </c>
      <c r="I1602" s="18">
        <v>1</v>
      </c>
    </row>
    <row r="1603" spans="1:15" ht="36" customHeight="1">
      <c r="A1603" s="4"/>
      <c r="B1603" s="8"/>
      <c r="C1603" s="5" t="s">
        <v>59</v>
      </c>
      <c r="D1603" s="5" t="s">
        <v>59</v>
      </c>
      <c r="E1603" s="25" t="s">
        <v>376</v>
      </c>
      <c r="F1603" s="22"/>
      <c r="G1603" s="23" t="s">
        <v>56</v>
      </c>
      <c r="H1603" s="43">
        <f>H1604</f>
        <v>3869.4140000000002</v>
      </c>
      <c r="I1603" s="43">
        <f>I1604</f>
        <v>3867.3679999999999</v>
      </c>
    </row>
    <row r="1604" spans="1:15" ht="58.9" customHeight="1">
      <c r="A1604" s="4"/>
      <c r="B1604" s="8"/>
      <c r="C1604" s="5" t="s">
        <v>59</v>
      </c>
      <c r="D1604" s="5" t="s">
        <v>59</v>
      </c>
      <c r="E1604" s="25" t="s">
        <v>376</v>
      </c>
      <c r="F1604" s="20" t="s">
        <v>29</v>
      </c>
      <c r="G1604" s="21" t="s">
        <v>30</v>
      </c>
      <c r="H1604" s="43">
        <f>H1605+H1606</f>
        <v>3869.4140000000002</v>
      </c>
      <c r="I1604" s="43">
        <f>I1605+I1606</f>
        <v>3867.3679999999999</v>
      </c>
    </row>
    <row r="1605" spans="1:15" ht="24">
      <c r="A1605" s="4"/>
      <c r="B1605" s="8"/>
      <c r="C1605" s="5" t="s">
        <v>59</v>
      </c>
      <c r="D1605" s="5" t="s">
        <v>59</v>
      </c>
      <c r="E1605" s="25" t="s">
        <v>376</v>
      </c>
      <c r="F1605" s="22" t="s">
        <v>31</v>
      </c>
      <c r="G1605" s="23" t="s">
        <v>32</v>
      </c>
      <c r="H1605" s="43">
        <v>2971.9</v>
      </c>
      <c r="I1605" s="43">
        <v>2969.8879999999999</v>
      </c>
    </row>
    <row r="1606" spans="1:15" ht="48" customHeight="1">
      <c r="A1606" s="4"/>
      <c r="B1606" s="8"/>
      <c r="C1606" s="5" t="s">
        <v>59</v>
      </c>
      <c r="D1606" s="5" t="s">
        <v>59</v>
      </c>
      <c r="E1606" s="25" t="s">
        <v>376</v>
      </c>
      <c r="F1606" s="22">
        <v>129</v>
      </c>
      <c r="G1606" s="23" t="s">
        <v>885</v>
      </c>
      <c r="H1606" s="43">
        <v>897.51400000000001</v>
      </c>
      <c r="I1606" s="43">
        <v>897.48</v>
      </c>
    </row>
    <row r="1607" spans="1:15" ht="24">
      <c r="A1607" s="4"/>
      <c r="B1607" s="8"/>
      <c r="C1607" s="5" t="s">
        <v>59</v>
      </c>
      <c r="D1607" s="5" t="s">
        <v>59</v>
      </c>
      <c r="E1607" s="25" t="s">
        <v>777</v>
      </c>
      <c r="F1607" s="22"/>
      <c r="G1607" s="27" t="s">
        <v>82</v>
      </c>
      <c r="H1607" s="43">
        <f>H1608+H1611+H1613</f>
        <v>9398.9710000000014</v>
      </c>
      <c r="I1607" s="43">
        <f>I1608+I1611+I1613</f>
        <v>9388.3320000000003</v>
      </c>
    </row>
    <row r="1608" spans="1:15" ht="58.15" customHeight="1">
      <c r="A1608" s="4"/>
      <c r="B1608" s="8"/>
      <c r="C1608" s="5" t="s">
        <v>59</v>
      </c>
      <c r="D1608" s="5" t="s">
        <v>59</v>
      </c>
      <c r="E1608" s="25" t="s">
        <v>777</v>
      </c>
      <c r="F1608" s="20" t="s">
        <v>29</v>
      </c>
      <c r="G1608" s="21" t="s">
        <v>30</v>
      </c>
      <c r="H1608" s="43">
        <f>H1609+H1610</f>
        <v>8257.8760000000002</v>
      </c>
      <c r="I1608" s="43">
        <f>I1609+I1610</f>
        <v>8250.6859999999997</v>
      </c>
    </row>
    <row r="1609" spans="1:15">
      <c r="A1609" s="4"/>
      <c r="B1609" s="8"/>
      <c r="C1609" s="5" t="s">
        <v>59</v>
      </c>
      <c r="D1609" s="5" t="s">
        <v>59</v>
      </c>
      <c r="E1609" s="25" t="s">
        <v>777</v>
      </c>
      <c r="F1609" s="22" t="s">
        <v>83</v>
      </c>
      <c r="G1609" s="23" t="s">
        <v>84</v>
      </c>
      <c r="H1609" s="43">
        <v>6342.4539999999997</v>
      </c>
      <c r="I1609" s="43">
        <v>6342.01</v>
      </c>
    </row>
    <row r="1610" spans="1:15" ht="48">
      <c r="A1610" s="4"/>
      <c r="B1610" s="8"/>
      <c r="C1610" s="5" t="s">
        <v>59</v>
      </c>
      <c r="D1610" s="5" t="s">
        <v>59</v>
      </c>
      <c r="E1610" s="25" t="s">
        <v>777</v>
      </c>
      <c r="F1610" s="22">
        <v>119</v>
      </c>
      <c r="G1610" s="23" t="s">
        <v>86</v>
      </c>
      <c r="H1610" s="43">
        <v>1915.422</v>
      </c>
      <c r="I1610" s="43">
        <v>1908.6759999999999</v>
      </c>
    </row>
    <row r="1611" spans="1:15" ht="36">
      <c r="A1611" s="4"/>
      <c r="B1611" s="8"/>
      <c r="C1611" s="5" t="s">
        <v>59</v>
      </c>
      <c r="D1611" s="5" t="s">
        <v>59</v>
      </c>
      <c r="E1611" s="25" t="s">
        <v>777</v>
      </c>
      <c r="F1611" s="20" t="s">
        <v>45</v>
      </c>
      <c r="G1611" s="21" t="s">
        <v>46</v>
      </c>
      <c r="H1611" s="18">
        <f>H1612</f>
        <v>1137.7349999999999</v>
      </c>
      <c r="I1611" s="18">
        <f>I1612</f>
        <v>1134.287</v>
      </c>
      <c r="N1611" s="196"/>
      <c r="O1611" s="197"/>
    </row>
    <row r="1612" spans="1:15">
      <c r="A1612" s="4"/>
      <c r="B1612" s="8"/>
      <c r="C1612" s="5" t="s">
        <v>59</v>
      </c>
      <c r="D1612" s="5" t="s">
        <v>59</v>
      </c>
      <c r="E1612" s="25" t="s">
        <v>777</v>
      </c>
      <c r="F1612" s="4" t="s">
        <v>47</v>
      </c>
      <c r="G1612" s="201" t="s">
        <v>48</v>
      </c>
      <c r="H1612" s="18">
        <v>1137.7349999999999</v>
      </c>
      <c r="I1612" s="18">
        <v>1134.287</v>
      </c>
      <c r="N1612" s="1"/>
      <c r="O1612" s="45"/>
    </row>
    <row r="1613" spans="1:15" ht="24">
      <c r="A1613" s="4"/>
      <c r="B1613" s="8"/>
      <c r="C1613" s="5" t="s">
        <v>59</v>
      </c>
      <c r="D1613" s="5" t="s">
        <v>59</v>
      </c>
      <c r="E1613" s="25" t="s">
        <v>777</v>
      </c>
      <c r="F1613" s="4">
        <v>300</v>
      </c>
      <c r="G1613" s="201" t="s">
        <v>49</v>
      </c>
      <c r="H1613" s="18">
        <f>H1614</f>
        <v>3.36</v>
      </c>
      <c r="I1613" s="18">
        <f>I1614</f>
        <v>3.359</v>
      </c>
    </row>
    <row r="1614" spans="1:15" ht="48">
      <c r="A1614" s="4"/>
      <c r="B1614" s="8"/>
      <c r="C1614" s="5" t="s">
        <v>59</v>
      </c>
      <c r="D1614" s="5" t="s">
        <v>59</v>
      </c>
      <c r="E1614" s="25" t="s">
        <v>777</v>
      </c>
      <c r="F1614" s="4">
        <v>321</v>
      </c>
      <c r="G1614" s="201" t="s">
        <v>778</v>
      </c>
      <c r="H1614" s="18">
        <v>3.36</v>
      </c>
      <c r="I1614" s="18">
        <v>3.359</v>
      </c>
    </row>
    <row r="1615" spans="1:15">
      <c r="A1615" s="4"/>
      <c r="B1615" s="8"/>
      <c r="C1615" s="4"/>
      <c r="D1615" s="4"/>
      <c r="E1615" s="5"/>
      <c r="F1615" s="4"/>
      <c r="G1615" s="9" t="s">
        <v>779</v>
      </c>
      <c r="H1615" s="10">
        <f>H1422+H1102+H1070+H1006+H983+H11+H1581+H1556+H1439</f>
        <v>3942122.22</v>
      </c>
      <c r="I1615" s="198">
        <f>I1422+I1102+I1070+I1006+I983+I11+I1581+I1556+I1439</f>
        <v>3843738.0120000001</v>
      </c>
      <c r="J1615" s="10">
        <f>J1422+J1102+J1070+J1006+J983+J11+J1581+J1556+J1439</f>
        <v>3370881.3329999996</v>
      </c>
      <c r="K1615" s="10">
        <f>K1422+K1102+K1070+K1006+K983+K11+K1581+K1556+K1439</f>
        <v>571240.88699999999</v>
      </c>
    </row>
    <row r="1616" spans="1:15">
      <c r="A1616" s="2"/>
      <c r="B1616" s="2"/>
      <c r="C1616" s="2"/>
      <c r="D1616" s="2"/>
      <c r="E1616" s="2"/>
      <c r="F1616" s="2"/>
      <c r="G1616" s="2"/>
      <c r="H1616" s="2"/>
      <c r="I1616" s="199"/>
    </row>
    <row r="1617" spans="1:9">
      <c r="A1617" s="2"/>
      <c r="B1617" s="2"/>
      <c r="C1617" s="2"/>
      <c r="D1617" s="2"/>
      <c r="E1617" s="2"/>
      <c r="F1617" s="2"/>
      <c r="G1617" s="2"/>
      <c r="H1617" s="2"/>
      <c r="I1617" s="200"/>
    </row>
  </sheetData>
  <autoFilter ref="A10:I1615"/>
  <mergeCells count="9">
    <mergeCell ref="A7:I7"/>
    <mergeCell ref="A8:A9"/>
    <mergeCell ref="B8:B9"/>
    <mergeCell ref="C8:C9"/>
    <mergeCell ref="D8:D9"/>
    <mergeCell ref="E8:E9"/>
    <mergeCell ref="F8:F9"/>
    <mergeCell ref="G8:G9"/>
    <mergeCell ref="H8:I8"/>
  </mergeCells>
  <pageMargins left="0.38" right="0.16" top="0.66" bottom="0.2" header="0.68" footer="0.21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400"/>
  <sheetViews>
    <sheetView workbookViewId="0">
      <selection activeCell="D20" sqref="D20"/>
    </sheetView>
  </sheetViews>
  <sheetFormatPr defaultColWidth="8.85546875" defaultRowHeight="12"/>
  <cols>
    <col min="1" max="1" width="4" style="1" customWidth="1"/>
    <col min="2" max="2" width="4.140625" style="1" customWidth="1"/>
    <col min="3" max="3" width="10.85546875" style="1" customWidth="1"/>
    <col min="4" max="4" width="4" style="1" customWidth="1"/>
    <col min="5" max="5" width="43.28515625" style="1" customWidth="1"/>
    <col min="6" max="6" width="14.5703125" style="1" customWidth="1"/>
    <col min="7" max="7" width="14.7109375" style="2" customWidth="1"/>
    <col min="8" max="8" width="15.7109375" style="2" customWidth="1"/>
    <col min="9" max="16384" width="8.85546875" style="2"/>
  </cols>
  <sheetData>
    <row r="1" spans="1:7" ht="15">
      <c r="E1" s="227"/>
      <c r="F1" s="203"/>
      <c r="G1" s="206" t="s">
        <v>898</v>
      </c>
    </row>
    <row r="2" spans="1:7" ht="15">
      <c r="E2" s="82"/>
      <c r="F2" s="83"/>
      <c r="G2" s="207" t="s">
        <v>892</v>
      </c>
    </row>
    <row r="3" spans="1:7" ht="15">
      <c r="E3" s="82"/>
      <c r="F3" s="83"/>
      <c r="G3" s="207" t="s">
        <v>907</v>
      </c>
    </row>
    <row r="4" spans="1:7" ht="15">
      <c r="E4" s="228"/>
      <c r="F4" s="204"/>
      <c r="G4" s="208" t="s">
        <v>903</v>
      </c>
    </row>
    <row r="5" spans="1:7" ht="15">
      <c r="E5" s="229"/>
      <c r="F5" s="205"/>
      <c r="G5" s="208" t="s">
        <v>904</v>
      </c>
    </row>
    <row r="6" spans="1:7" ht="7.9" customHeight="1">
      <c r="E6" s="229"/>
      <c r="F6" s="205"/>
      <c r="G6" s="205"/>
    </row>
    <row r="7" spans="1:7" ht="40.9" customHeight="1">
      <c r="A7" s="232" t="s">
        <v>897</v>
      </c>
      <c r="B7" s="240"/>
      <c r="C7" s="240"/>
      <c r="D7" s="240"/>
      <c r="E7" s="240"/>
      <c r="F7" s="240"/>
      <c r="G7" s="240"/>
    </row>
    <row r="8" spans="1:7" ht="15">
      <c r="A8" s="233" t="s">
        <v>8</v>
      </c>
      <c r="B8" s="233" t="s">
        <v>9</v>
      </c>
      <c r="C8" s="237" t="s">
        <v>10</v>
      </c>
      <c r="D8" s="233" t="s">
        <v>11</v>
      </c>
      <c r="E8" s="233" t="s">
        <v>12</v>
      </c>
      <c r="F8" s="242" t="s">
        <v>13</v>
      </c>
      <c r="G8" s="243"/>
    </row>
    <row r="9" spans="1:7" ht="23.45" customHeight="1">
      <c r="A9" s="241"/>
      <c r="B9" s="241"/>
      <c r="C9" s="241"/>
      <c r="D9" s="241"/>
      <c r="E9" s="241"/>
      <c r="F9" s="85" t="s">
        <v>894</v>
      </c>
      <c r="G9" s="85" t="s">
        <v>895</v>
      </c>
    </row>
    <row r="10" spans="1:7">
      <c r="A10" s="5" t="s">
        <v>804</v>
      </c>
      <c r="B10" s="5" t="s">
        <v>805</v>
      </c>
      <c r="C10" s="5" t="s">
        <v>14</v>
      </c>
      <c r="D10" s="5" t="s">
        <v>0</v>
      </c>
      <c r="E10" s="4">
        <v>5</v>
      </c>
      <c r="F10" s="6">
        <v>6</v>
      </c>
      <c r="G10" s="7">
        <v>7</v>
      </c>
    </row>
    <row r="11" spans="1:7">
      <c r="A11" s="36" t="s">
        <v>16</v>
      </c>
      <c r="B11" s="36" t="s">
        <v>17</v>
      </c>
      <c r="C11" s="5"/>
      <c r="D11" s="5"/>
      <c r="E11" s="8" t="s">
        <v>18</v>
      </c>
      <c r="F11" s="10">
        <f>F12+F27+F60+F99+F106+F149+F155</f>
        <v>290496.18800000002</v>
      </c>
      <c r="G11" s="10">
        <f>G12+G27+G60+G99+G106+G149+G155</f>
        <v>287227.16700000002</v>
      </c>
    </row>
    <row r="12" spans="1:7" ht="36" customHeight="1">
      <c r="A12" s="151" t="s">
        <v>16</v>
      </c>
      <c r="B12" s="151" t="s">
        <v>19</v>
      </c>
      <c r="C12" s="146"/>
      <c r="D12" s="146"/>
      <c r="E12" s="152" t="s">
        <v>20</v>
      </c>
      <c r="F12" s="153">
        <f>F13+F21</f>
        <v>3309.2129999999997</v>
      </c>
      <c r="G12" s="153">
        <f>G13+G21</f>
        <v>3231.6759999999999</v>
      </c>
    </row>
    <row r="13" spans="1:7" ht="34.9" customHeight="1">
      <c r="A13" s="146" t="s">
        <v>16</v>
      </c>
      <c r="B13" s="146" t="s">
        <v>19</v>
      </c>
      <c r="C13" s="146" t="s">
        <v>21</v>
      </c>
      <c r="D13" s="147"/>
      <c r="E13" s="148" t="s">
        <v>22</v>
      </c>
      <c r="F13" s="144">
        <f t="shared" ref="F13:G13" si="0">F14</f>
        <v>3109.2129999999997</v>
      </c>
      <c r="G13" s="144">
        <f t="shared" si="0"/>
        <v>3031.6759999999999</v>
      </c>
    </row>
    <row r="14" spans="1:7">
      <c r="A14" s="86" t="s">
        <v>16</v>
      </c>
      <c r="B14" s="86" t="s">
        <v>19</v>
      </c>
      <c r="C14" s="86" t="s">
        <v>23</v>
      </c>
      <c r="D14" s="88"/>
      <c r="E14" s="85" t="s">
        <v>24</v>
      </c>
      <c r="F14" s="131">
        <f>F16</f>
        <v>3109.2129999999997</v>
      </c>
      <c r="G14" s="131">
        <f>G16</f>
        <v>3031.6759999999999</v>
      </c>
    </row>
    <row r="15" spans="1:7" ht="24">
      <c r="A15" s="86" t="s">
        <v>16</v>
      </c>
      <c r="B15" s="86" t="s">
        <v>19</v>
      </c>
      <c r="C15" s="154" t="s">
        <v>25</v>
      </c>
      <c r="D15" s="88"/>
      <c r="E15" s="85" t="s">
        <v>26</v>
      </c>
      <c r="F15" s="131">
        <f>F16</f>
        <v>3109.2129999999997</v>
      </c>
      <c r="G15" s="131">
        <f>G16</f>
        <v>3031.6759999999999</v>
      </c>
    </row>
    <row r="16" spans="1:7" ht="24">
      <c r="A16" s="86" t="s">
        <v>16</v>
      </c>
      <c r="B16" s="86" t="s">
        <v>19</v>
      </c>
      <c r="C16" s="86" t="s">
        <v>27</v>
      </c>
      <c r="D16" s="88"/>
      <c r="E16" s="85" t="s">
        <v>28</v>
      </c>
      <c r="F16" s="131">
        <f>F18+F19+F20</f>
        <v>3109.2129999999997</v>
      </c>
      <c r="G16" s="131">
        <f>G18+G19+G20</f>
        <v>3031.6759999999999</v>
      </c>
    </row>
    <row r="17" spans="1:8" ht="59.45" customHeight="1">
      <c r="A17" s="86" t="s">
        <v>16</v>
      </c>
      <c r="B17" s="86" t="s">
        <v>19</v>
      </c>
      <c r="C17" s="86" t="s">
        <v>27</v>
      </c>
      <c r="D17" s="132" t="s">
        <v>29</v>
      </c>
      <c r="E17" s="133" t="s">
        <v>30</v>
      </c>
      <c r="F17" s="131">
        <f>F18+F19+F20</f>
        <v>3109.2129999999997</v>
      </c>
      <c r="G17" s="131">
        <f>G18+G19+G20</f>
        <v>3031.6759999999999</v>
      </c>
    </row>
    <row r="18" spans="1:8" ht="24">
      <c r="A18" s="86" t="s">
        <v>16</v>
      </c>
      <c r="B18" s="86" t="s">
        <v>19</v>
      </c>
      <c r="C18" s="86" t="s">
        <v>27</v>
      </c>
      <c r="D18" s="155" t="s">
        <v>31</v>
      </c>
      <c r="E18" s="156" t="s">
        <v>32</v>
      </c>
      <c r="F18" s="131">
        <v>1668.029</v>
      </c>
      <c r="G18" s="131">
        <v>1668.029</v>
      </c>
    </row>
    <row r="19" spans="1:8" ht="36" customHeight="1">
      <c r="A19" s="86" t="s">
        <v>16</v>
      </c>
      <c r="B19" s="86" t="s">
        <v>19</v>
      </c>
      <c r="C19" s="86" t="s">
        <v>27</v>
      </c>
      <c r="D19" s="155" t="s">
        <v>33</v>
      </c>
      <c r="E19" s="156" t="s">
        <v>34</v>
      </c>
      <c r="F19" s="131">
        <v>720</v>
      </c>
      <c r="G19" s="131">
        <v>674.35</v>
      </c>
      <c r="H19" s="180"/>
    </row>
    <row r="20" spans="1:8" ht="37.15" customHeight="1">
      <c r="A20" s="86" t="s">
        <v>16</v>
      </c>
      <c r="B20" s="86" t="s">
        <v>19</v>
      </c>
      <c r="C20" s="86" t="s">
        <v>27</v>
      </c>
      <c r="D20" s="155">
        <v>129</v>
      </c>
      <c r="E20" s="156" t="s">
        <v>885</v>
      </c>
      <c r="F20" s="131">
        <v>721.18399999999997</v>
      </c>
      <c r="G20" s="131">
        <v>689.29700000000003</v>
      </c>
    </row>
    <row r="21" spans="1:8" ht="24">
      <c r="A21" s="86" t="s">
        <v>16</v>
      </c>
      <c r="B21" s="86" t="s">
        <v>19</v>
      </c>
      <c r="C21" s="86" t="s">
        <v>35</v>
      </c>
      <c r="D21" s="88"/>
      <c r="E21" s="85" t="s">
        <v>36</v>
      </c>
      <c r="F21" s="131">
        <f t="shared" ref="F21:G23" si="1">F22</f>
        <v>200</v>
      </c>
      <c r="G21" s="131">
        <f t="shared" si="1"/>
        <v>200</v>
      </c>
    </row>
    <row r="22" spans="1:8" ht="36">
      <c r="A22" s="86" t="s">
        <v>16</v>
      </c>
      <c r="B22" s="86" t="s">
        <v>19</v>
      </c>
      <c r="C22" s="86" t="s">
        <v>37</v>
      </c>
      <c r="D22" s="88"/>
      <c r="E22" s="85" t="s">
        <v>38</v>
      </c>
      <c r="F22" s="131">
        <f t="shared" si="1"/>
        <v>200</v>
      </c>
      <c r="G22" s="131">
        <f t="shared" si="1"/>
        <v>200</v>
      </c>
    </row>
    <row r="23" spans="1:8" ht="24">
      <c r="A23" s="86" t="s">
        <v>16</v>
      </c>
      <c r="B23" s="86" t="s">
        <v>19</v>
      </c>
      <c r="C23" s="86" t="s">
        <v>39</v>
      </c>
      <c r="D23" s="88"/>
      <c r="E23" s="85" t="s">
        <v>40</v>
      </c>
      <c r="F23" s="131">
        <f t="shared" si="1"/>
        <v>200</v>
      </c>
      <c r="G23" s="131">
        <f t="shared" si="1"/>
        <v>200</v>
      </c>
    </row>
    <row r="24" spans="1:8" ht="58.15" customHeight="1">
      <c r="A24" s="86" t="s">
        <v>16</v>
      </c>
      <c r="B24" s="86" t="s">
        <v>19</v>
      </c>
      <c r="C24" s="86" t="s">
        <v>39</v>
      </c>
      <c r="D24" s="132" t="s">
        <v>29</v>
      </c>
      <c r="E24" s="133" t="s">
        <v>30</v>
      </c>
      <c r="F24" s="131">
        <f>F25+F26</f>
        <v>200</v>
      </c>
      <c r="G24" s="131">
        <f>G25+G26</f>
        <v>200</v>
      </c>
    </row>
    <row r="25" spans="1:8" ht="24">
      <c r="A25" s="86" t="s">
        <v>16</v>
      </c>
      <c r="B25" s="86" t="s">
        <v>19</v>
      </c>
      <c r="C25" s="86" t="s">
        <v>39</v>
      </c>
      <c r="D25" s="155" t="s">
        <v>31</v>
      </c>
      <c r="E25" s="156" t="s">
        <v>32</v>
      </c>
      <c r="F25" s="131">
        <v>153.61000000000001</v>
      </c>
      <c r="G25" s="131">
        <v>153.61000000000001</v>
      </c>
    </row>
    <row r="26" spans="1:8" ht="39.6" customHeight="1">
      <c r="A26" s="86" t="s">
        <v>16</v>
      </c>
      <c r="B26" s="86" t="s">
        <v>19</v>
      </c>
      <c r="C26" s="86" t="s">
        <v>39</v>
      </c>
      <c r="D26" s="155">
        <v>129</v>
      </c>
      <c r="E26" s="156" t="s">
        <v>885</v>
      </c>
      <c r="F26" s="131">
        <v>46.39</v>
      </c>
      <c r="G26" s="131">
        <v>46.39</v>
      </c>
    </row>
    <row r="27" spans="1:8" ht="46.9" customHeight="1">
      <c r="A27" s="24" t="s">
        <v>16</v>
      </c>
      <c r="B27" s="24" t="s">
        <v>41</v>
      </c>
      <c r="C27" s="11"/>
      <c r="D27" s="24"/>
      <c r="E27" s="13" t="s">
        <v>42</v>
      </c>
      <c r="F27" s="10">
        <f>F28+F41</f>
        <v>10352.119999999999</v>
      </c>
      <c r="G27" s="10">
        <f>G28+G41</f>
        <v>10278.080999999998</v>
      </c>
    </row>
    <row r="28" spans="1:8" ht="38.450000000000003" customHeight="1">
      <c r="A28" s="146" t="s">
        <v>16</v>
      </c>
      <c r="B28" s="146" t="s">
        <v>41</v>
      </c>
      <c r="C28" s="146" t="s">
        <v>21</v>
      </c>
      <c r="D28" s="147"/>
      <c r="E28" s="148" t="s">
        <v>22</v>
      </c>
      <c r="F28" s="144">
        <f>F29</f>
        <v>2651.38</v>
      </c>
      <c r="G28" s="144">
        <f t="shared" ref="G28:G30" si="2">G29</f>
        <v>2651.3759999999997</v>
      </c>
    </row>
    <row r="29" spans="1:8">
      <c r="A29" s="86" t="s">
        <v>16</v>
      </c>
      <c r="B29" s="86" t="s">
        <v>41</v>
      </c>
      <c r="C29" s="86" t="s">
        <v>23</v>
      </c>
      <c r="D29" s="88"/>
      <c r="E29" s="85" t="s">
        <v>24</v>
      </c>
      <c r="F29" s="131">
        <f>F30</f>
        <v>2651.38</v>
      </c>
      <c r="G29" s="131">
        <f t="shared" si="2"/>
        <v>2651.3759999999997</v>
      </c>
    </row>
    <row r="30" spans="1:8" ht="24">
      <c r="A30" s="86" t="s">
        <v>16</v>
      </c>
      <c r="B30" s="86" t="s">
        <v>41</v>
      </c>
      <c r="C30" s="154" t="s">
        <v>25</v>
      </c>
      <c r="D30" s="88"/>
      <c r="E30" s="85" t="s">
        <v>26</v>
      </c>
      <c r="F30" s="131">
        <f>F31</f>
        <v>2651.38</v>
      </c>
      <c r="G30" s="131">
        <f t="shared" si="2"/>
        <v>2651.3759999999997</v>
      </c>
    </row>
    <row r="31" spans="1:8" ht="25.9" customHeight="1">
      <c r="A31" s="86" t="s">
        <v>16</v>
      </c>
      <c r="B31" s="86" t="s">
        <v>41</v>
      </c>
      <c r="C31" s="86" t="s">
        <v>43</v>
      </c>
      <c r="D31" s="155"/>
      <c r="E31" s="156" t="s">
        <v>44</v>
      </c>
      <c r="F31" s="131">
        <f>F32+F36+F38</f>
        <v>2651.38</v>
      </c>
      <c r="G31" s="131">
        <f>G32+G36+G38</f>
        <v>2651.3759999999997</v>
      </c>
    </row>
    <row r="32" spans="1:8" ht="61.15" customHeight="1">
      <c r="A32" s="86" t="s">
        <v>16</v>
      </c>
      <c r="B32" s="86" t="s">
        <v>41</v>
      </c>
      <c r="C32" s="86" t="s">
        <v>43</v>
      </c>
      <c r="D32" s="132" t="s">
        <v>29</v>
      </c>
      <c r="E32" s="133" t="s">
        <v>30</v>
      </c>
      <c r="F32" s="131">
        <f>F33+F35+F34</f>
        <v>2382.1960000000004</v>
      </c>
      <c r="G32" s="131">
        <f>G33+G35+G34</f>
        <v>2382.1929999999998</v>
      </c>
    </row>
    <row r="33" spans="1:7" ht="24">
      <c r="A33" s="86" t="s">
        <v>16</v>
      </c>
      <c r="B33" s="86" t="s">
        <v>41</v>
      </c>
      <c r="C33" s="86" t="s">
        <v>43</v>
      </c>
      <c r="D33" s="155" t="s">
        <v>31</v>
      </c>
      <c r="E33" s="156" t="s">
        <v>32</v>
      </c>
      <c r="F33" s="131">
        <v>1055.8800000000001</v>
      </c>
      <c r="G33" s="131">
        <v>1055.8789999999999</v>
      </c>
    </row>
    <row r="34" spans="1:7" ht="36" customHeight="1">
      <c r="A34" s="86" t="s">
        <v>16</v>
      </c>
      <c r="B34" s="86" t="s">
        <v>41</v>
      </c>
      <c r="C34" s="86" t="s">
        <v>43</v>
      </c>
      <c r="D34" s="155" t="s">
        <v>33</v>
      </c>
      <c r="E34" s="156" t="s">
        <v>34</v>
      </c>
      <c r="F34" s="131">
        <v>835.28200000000004</v>
      </c>
      <c r="G34" s="131">
        <v>835.28099999999995</v>
      </c>
    </row>
    <row r="35" spans="1:7" ht="40.15" customHeight="1">
      <c r="A35" s="86" t="s">
        <v>16</v>
      </c>
      <c r="B35" s="86" t="s">
        <v>41</v>
      </c>
      <c r="C35" s="86" t="s">
        <v>43</v>
      </c>
      <c r="D35" s="155">
        <v>129</v>
      </c>
      <c r="E35" s="156" t="s">
        <v>885</v>
      </c>
      <c r="F35" s="131">
        <v>491.03399999999999</v>
      </c>
      <c r="G35" s="131">
        <v>491.03300000000002</v>
      </c>
    </row>
    <row r="36" spans="1:7" ht="24">
      <c r="A36" s="86" t="s">
        <v>16</v>
      </c>
      <c r="B36" s="86" t="s">
        <v>41</v>
      </c>
      <c r="C36" s="86" t="s">
        <v>43</v>
      </c>
      <c r="D36" s="132" t="s">
        <v>45</v>
      </c>
      <c r="E36" s="133" t="s">
        <v>46</v>
      </c>
      <c r="F36" s="131">
        <f>F37</f>
        <v>0.64500000000000002</v>
      </c>
      <c r="G36" s="131">
        <f>G37</f>
        <v>0.64500000000000002</v>
      </c>
    </row>
    <row r="37" spans="1:7">
      <c r="A37" s="86" t="s">
        <v>16</v>
      </c>
      <c r="B37" s="86" t="s">
        <v>41</v>
      </c>
      <c r="C37" s="86" t="s">
        <v>43</v>
      </c>
      <c r="D37" s="88" t="s">
        <v>47</v>
      </c>
      <c r="E37" s="85" t="s">
        <v>48</v>
      </c>
      <c r="F37" s="131">
        <v>0.64500000000000002</v>
      </c>
      <c r="G37" s="131">
        <v>0.64500000000000002</v>
      </c>
    </row>
    <row r="38" spans="1:7" ht="24">
      <c r="A38" s="86" t="s">
        <v>16</v>
      </c>
      <c r="B38" s="86" t="s">
        <v>41</v>
      </c>
      <c r="C38" s="86" t="s">
        <v>43</v>
      </c>
      <c r="D38" s="88">
        <v>300</v>
      </c>
      <c r="E38" s="85" t="s">
        <v>49</v>
      </c>
      <c r="F38" s="131">
        <f>F39</f>
        <v>268.53899999999999</v>
      </c>
      <c r="G38" s="131">
        <f>G39</f>
        <v>268.53800000000001</v>
      </c>
    </row>
    <row r="39" spans="1:7" ht="34.9" customHeight="1">
      <c r="A39" s="86" t="s">
        <v>16</v>
      </c>
      <c r="B39" s="86" t="s">
        <v>41</v>
      </c>
      <c r="C39" s="86" t="s">
        <v>43</v>
      </c>
      <c r="D39" s="88">
        <v>321</v>
      </c>
      <c r="E39" s="85" t="s">
        <v>50</v>
      </c>
      <c r="F39" s="131">
        <v>268.53899999999999</v>
      </c>
      <c r="G39" s="131">
        <v>268.53800000000001</v>
      </c>
    </row>
    <row r="40" spans="1:7" ht="24">
      <c r="A40" s="88" t="s">
        <v>16</v>
      </c>
      <c r="B40" s="88" t="s">
        <v>41</v>
      </c>
      <c r="C40" s="86" t="s">
        <v>35</v>
      </c>
      <c r="D40" s="88"/>
      <c r="E40" s="85" t="s">
        <v>36</v>
      </c>
      <c r="F40" s="131">
        <f>F41</f>
        <v>7700.74</v>
      </c>
      <c r="G40" s="131">
        <f>G41</f>
        <v>7626.704999999999</v>
      </c>
    </row>
    <row r="41" spans="1:7" ht="37.9" customHeight="1">
      <c r="A41" s="88" t="s">
        <v>16</v>
      </c>
      <c r="B41" s="88" t="s">
        <v>41</v>
      </c>
      <c r="C41" s="86" t="s">
        <v>37</v>
      </c>
      <c r="D41" s="88"/>
      <c r="E41" s="85" t="s">
        <v>38</v>
      </c>
      <c r="F41" s="131">
        <f>F42+F51+F56</f>
        <v>7700.74</v>
      </c>
      <c r="G41" s="131">
        <f>G42+G51+G56</f>
        <v>7626.704999999999</v>
      </c>
    </row>
    <row r="42" spans="1:7" ht="35.450000000000003" customHeight="1">
      <c r="A42" s="88" t="s">
        <v>16</v>
      </c>
      <c r="B42" s="88" t="s">
        <v>41</v>
      </c>
      <c r="C42" s="86" t="s">
        <v>574</v>
      </c>
      <c r="D42" s="88"/>
      <c r="E42" s="85" t="s">
        <v>575</v>
      </c>
      <c r="F42" s="131">
        <f>F43+F47+F49</f>
        <v>2026.6519999999998</v>
      </c>
      <c r="G42" s="131">
        <f>G43+G47+G49</f>
        <v>2018.9669999999999</v>
      </c>
    </row>
    <row r="43" spans="1:7" ht="56.45" customHeight="1">
      <c r="A43" s="88" t="s">
        <v>16</v>
      </c>
      <c r="B43" s="88" t="s">
        <v>41</v>
      </c>
      <c r="C43" s="86" t="s">
        <v>574</v>
      </c>
      <c r="D43" s="132" t="s">
        <v>29</v>
      </c>
      <c r="E43" s="133" t="s">
        <v>30</v>
      </c>
      <c r="F43" s="131">
        <f>F44+F45+F46</f>
        <v>2021.1089999999999</v>
      </c>
      <c r="G43" s="131">
        <f>G44+G45+G46</f>
        <v>2013.424</v>
      </c>
    </row>
    <row r="44" spans="1:7" ht="24">
      <c r="A44" s="88" t="s">
        <v>16</v>
      </c>
      <c r="B44" s="88" t="s">
        <v>41</v>
      </c>
      <c r="C44" s="86" t="s">
        <v>574</v>
      </c>
      <c r="D44" s="155" t="s">
        <v>31</v>
      </c>
      <c r="E44" s="156" t="s">
        <v>32</v>
      </c>
      <c r="F44" s="131">
        <v>1242.3119999999999</v>
      </c>
      <c r="G44" s="131">
        <v>1241.825</v>
      </c>
    </row>
    <row r="45" spans="1:7" ht="36" customHeight="1">
      <c r="A45" s="88" t="s">
        <v>16</v>
      </c>
      <c r="B45" s="88" t="s">
        <v>41</v>
      </c>
      <c r="C45" s="86" t="s">
        <v>574</v>
      </c>
      <c r="D45" s="155" t="s">
        <v>33</v>
      </c>
      <c r="E45" s="156" t="s">
        <v>34</v>
      </c>
      <c r="F45" s="131">
        <v>310</v>
      </c>
      <c r="G45" s="131">
        <v>308.11399999999998</v>
      </c>
    </row>
    <row r="46" spans="1:7" ht="37.9" customHeight="1">
      <c r="A46" s="88" t="s">
        <v>16</v>
      </c>
      <c r="B46" s="88" t="s">
        <v>41</v>
      </c>
      <c r="C46" s="86" t="s">
        <v>574</v>
      </c>
      <c r="D46" s="155">
        <v>129</v>
      </c>
      <c r="E46" s="156" t="s">
        <v>885</v>
      </c>
      <c r="F46" s="131">
        <v>468.79700000000003</v>
      </c>
      <c r="G46" s="131">
        <v>463.48500000000001</v>
      </c>
    </row>
    <row r="47" spans="1:7" ht="24">
      <c r="A47" s="88" t="s">
        <v>16</v>
      </c>
      <c r="B47" s="88" t="s">
        <v>41</v>
      </c>
      <c r="C47" s="86" t="s">
        <v>574</v>
      </c>
      <c r="D47" s="132" t="s">
        <v>45</v>
      </c>
      <c r="E47" s="133" t="s">
        <v>46</v>
      </c>
      <c r="F47" s="131">
        <f>F48</f>
        <v>3.8879999999999999</v>
      </c>
      <c r="G47" s="131">
        <f t="shared" ref="G47" si="3">G48</f>
        <v>3.8879999999999999</v>
      </c>
    </row>
    <row r="48" spans="1:7">
      <c r="A48" s="88" t="s">
        <v>16</v>
      </c>
      <c r="B48" s="88" t="s">
        <v>41</v>
      </c>
      <c r="C48" s="86" t="s">
        <v>574</v>
      </c>
      <c r="D48" s="88" t="s">
        <v>47</v>
      </c>
      <c r="E48" s="85" t="s">
        <v>48</v>
      </c>
      <c r="F48" s="131">
        <v>3.8879999999999999</v>
      </c>
      <c r="G48" s="131">
        <v>3.8879999999999999</v>
      </c>
    </row>
    <row r="49" spans="1:7">
      <c r="A49" s="88" t="s">
        <v>16</v>
      </c>
      <c r="B49" s="88" t="s">
        <v>41</v>
      </c>
      <c r="C49" s="86" t="s">
        <v>574</v>
      </c>
      <c r="D49" s="132" t="s">
        <v>88</v>
      </c>
      <c r="E49" s="133" t="s">
        <v>74</v>
      </c>
      <c r="F49" s="131">
        <f>F50</f>
        <v>1.655</v>
      </c>
      <c r="G49" s="131">
        <f t="shared" ref="G49" si="4">G50</f>
        <v>1.655</v>
      </c>
    </row>
    <row r="50" spans="1:7">
      <c r="A50" s="88" t="s">
        <v>16</v>
      </c>
      <c r="B50" s="88" t="s">
        <v>41</v>
      </c>
      <c r="C50" s="86" t="s">
        <v>574</v>
      </c>
      <c r="D50" s="88">
        <v>853</v>
      </c>
      <c r="E50" s="85" t="s">
        <v>94</v>
      </c>
      <c r="F50" s="131">
        <v>1.655</v>
      </c>
      <c r="G50" s="131">
        <v>1.655</v>
      </c>
    </row>
    <row r="51" spans="1:7" ht="46.15" customHeight="1">
      <c r="A51" s="88" t="s">
        <v>16</v>
      </c>
      <c r="B51" s="88" t="s">
        <v>41</v>
      </c>
      <c r="C51" s="86" t="s">
        <v>576</v>
      </c>
      <c r="D51" s="155"/>
      <c r="E51" s="169" t="s">
        <v>906</v>
      </c>
      <c r="F51" s="131">
        <f>F52</f>
        <v>4445.7049999999999</v>
      </c>
      <c r="G51" s="131">
        <f>G52</f>
        <v>4387.6679999999997</v>
      </c>
    </row>
    <row r="52" spans="1:7" ht="60" customHeight="1">
      <c r="A52" s="88" t="s">
        <v>16</v>
      </c>
      <c r="B52" s="88" t="s">
        <v>41</v>
      </c>
      <c r="C52" s="86" t="s">
        <v>576</v>
      </c>
      <c r="D52" s="132" t="s">
        <v>29</v>
      </c>
      <c r="E52" s="133" t="s">
        <v>30</v>
      </c>
      <c r="F52" s="131">
        <f>F53+F54+F55</f>
        <v>4445.7049999999999</v>
      </c>
      <c r="G52" s="131">
        <f>G53+G54+G55</f>
        <v>4387.6679999999997</v>
      </c>
    </row>
    <row r="53" spans="1:7" ht="24">
      <c r="A53" s="88" t="s">
        <v>16</v>
      </c>
      <c r="B53" s="88" t="s">
        <v>41</v>
      </c>
      <c r="C53" s="86" t="s">
        <v>576</v>
      </c>
      <c r="D53" s="155" t="s">
        <v>31</v>
      </c>
      <c r="E53" s="156" t="s">
        <v>32</v>
      </c>
      <c r="F53" s="131">
        <v>2583.9360000000001</v>
      </c>
      <c r="G53" s="131">
        <v>2576.8809999999999</v>
      </c>
    </row>
    <row r="54" spans="1:7" ht="37.15" customHeight="1">
      <c r="A54" s="88" t="s">
        <v>16</v>
      </c>
      <c r="B54" s="88" t="s">
        <v>41</v>
      </c>
      <c r="C54" s="86" t="s">
        <v>576</v>
      </c>
      <c r="D54" s="155" t="s">
        <v>33</v>
      </c>
      <c r="E54" s="156" t="s">
        <v>34</v>
      </c>
      <c r="F54" s="131">
        <v>876.2</v>
      </c>
      <c r="G54" s="131">
        <v>838.00900000000001</v>
      </c>
    </row>
    <row r="55" spans="1:7" ht="38.450000000000003" customHeight="1">
      <c r="A55" s="88" t="s">
        <v>16</v>
      </c>
      <c r="B55" s="88" t="s">
        <v>41</v>
      </c>
      <c r="C55" s="86" t="s">
        <v>576</v>
      </c>
      <c r="D55" s="155">
        <v>129</v>
      </c>
      <c r="E55" s="156" t="s">
        <v>885</v>
      </c>
      <c r="F55" s="131">
        <v>985.56899999999996</v>
      </c>
      <c r="G55" s="131">
        <v>972.77800000000002</v>
      </c>
    </row>
    <row r="56" spans="1:7" ht="37.9" customHeight="1">
      <c r="A56" s="88" t="s">
        <v>16</v>
      </c>
      <c r="B56" s="88" t="s">
        <v>41</v>
      </c>
      <c r="C56" s="86" t="s">
        <v>578</v>
      </c>
      <c r="D56" s="155"/>
      <c r="E56" s="156" t="s">
        <v>579</v>
      </c>
      <c r="F56" s="131">
        <f>F57</f>
        <v>1228.383</v>
      </c>
      <c r="G56" s="131">
        <f t="shared" ref="G56" si="5">G57</f>
        <v>1220.07</v>
      </c>
    </row>
    <row r="57" spans="1:7" ht="61.15" customHeight="1">
      <c r="A57" s="88" t="s">
        <v>16</v>
      </c>
      <c r="B57" s="88" t="s">
        <v>41</v>
      </c>
      <c r="C57" s="86" t="s">
        <v>578</v>
      </c>
      <c r="D57" s="132" t="s">
        <v>29</v>
      </c>
      <c r="E57" s="133" t="s">
        <v>30</v>
      </c>
      <c r="F57" s="131">
        <f>F58+F59</f>
        <v>1228.383</v>
      </c>
      <c r="G57" s="131">
        <f>G58+G59</f>
        <v>1220.07</v>
      </c>
    </row>
    <row r="58" spans="1:7" ht="24">
      <c r="A58" s="88" t="s">
        <v>16</v>
      </c>
      <c r="B58" s="88" t="s">
        <v>41</v>
      </c>
      <c r="C58" s="86" t="s">
        <v>578</v>
      </c>
      <c r="D58" s="155" t="s">
        <v>31</v>
      </c>
      <c r="E58" s="156" t="s">
        <v>32</v>
      </c>
      <c r="F58" s="131">
        <v>943.45799999999997</v>
      </c>
      <c r="G58" s="131">
        <v>941.45699999999999</v>
      </c>
    </row>
    <row r="59" spans="1:7" ht="38.450000000000003" customHeight="1">
      <c r="A59" s="88" t="s">
        <v>16</v>
      </c>
      <c r="B59" s="88" t="s">
        <v>41</v>
      </c>
      <c r="C59" s="86" t="s">
        <v>578</v>
      </c>
      <c r="D59" s="155">
        <v>129</v>
      </c>
      <c r="E59" s="156" t="s">
        <v>885</v>
      </c>
      <c r="F59" s="131">
        <v>284.92500000000001</v>
      </c>
      <c r="G59" s="131">
        <v>278.613</v>
      </c>
    </row>
    <row r="60" spans="1:7" ht="47.45" customHeight="1">
      <c r="A60" s="24" t="s">
        <v>16</v>
      </c>
      <c r="B60" s="24" t="s">
        <v>51</v>
      </c>
      <c r="C60" s="24"/>
      <c r="D60" s="24"/>
      <c r="E60" s="13" t="s">
        <v>52</v>
      </c>
      <c r="F60" s="14">
        <f>F61+F88</f>
        <v>89699.282000000007</v>
      </c>
      <c r="G60" s="14">
        <f>G61+G88</f>
        <v>89453.10500000001</v>
      </c>
    </row>
    <row r="61" spans="1:7" ht="34.15" customHeight="1">
      <c r="A61" s="15" t="s">
        <v>16</v>
      </c>
      <c r="B61" s="15" t="s">
        <v>51</v>
      </c>
      <c r="C61" s="12" t="s">
        <v>21</v>
      </c>
      <c r="D61" s="15"/>
      <c r="E61" s="16" t="s">
        <v>22</v>
      </c>
      <c r="F61" s="17">
        <f t="shared" ref="F61:G62" si="6">F62</f>
        <v>88616.221000000005</v>
      </c>
      <c r="G61" s="17">
        <f t="shared" si="6"/>
        <v>88370.045000000013</v>
      </c>
    </row>
    <row r="62" spans="1:7">
      <c r="A62" s="4" t="s">
        <v>16</v>
      </c>
      <c r="B62" s="4" t="s">
        <v>51</v>
      </c>
      <c r="C62" s="5" t="s">
        <v>23</v>
      </c>
      <c r="D62" s="4"/>
      <c r="E62" s="201" t="s">
        <v>24</v>
      </c>
      <c r="F62" s="18">
        <f t="shared" si="6"/>
        <v>88616.221000000005</v>
      </c>
      <c r="G62" s="18">
        <f t="shared" si="6"/>
        <v>88370.045000000013</v>
      </c>
    </row>
    <row r="63" spans="1:7" ht="24">
      <c r="A63" s="4" t="s">
        <v>16</v>
      </c>
      <c r="B63" s="4" t="s">
        <v>51</v>
      </c>
      <c r="C63" s="19" t="s">
        <v>25</v>
      </c>
      <c r="D63" s="4"/>
      <c r="E63" s="201" t="s">
        <v>26</v>
      </c>
      <c r="F63" s="18">
        <f>F64+F75+F81</f>
        <v>88616.221000000005</v>
      </c>
      <c r="G63" s="18">
        <f>G64+G75+G81</f>
        <v>88370.045000000013</v>
      </c>
    </row>
    <row r="64" spans="1:7" ht="24">
      <c r="A64" s="4" t="s">
        <v>16</v>
      </c>
      <c r="B64" s="4" t="s">
        <v>51</v>
      </c>
      <c r="C64" s="25" t="s">
        <v>53</v>
      </c>
      <c r="D64" s="4"/>
      <c r="E64" s="201" t="s">
        <v>54</v>
      </c>
      <c r="F64" s="18">
        <f>F65+F69+F71+F73</f>
        <v>46953.514000000003</v>
      </c>
      <c r="G64" s="18">
        <f>G65+G69+G71+G73</f>
        <v>46735.187000000005</v>
      </c>
    </row>
    <row r="65" spans="1:7" ht="57.6" customHeight="1">
      <c r="A65" s="4" t="s">
        <v>16</v>
      </c>
      <c r="B65" s="4" t="s">
        <v>51</v>
      </c>
      <c r="C65" s="25" t="s">
        <v>53</v>
      </c>
      <c r="D65" s="20" t="s">
        <v>29</v>
      </c>
      <c r="E65" s="21" t="s">
        <v>30</v>
      </c>
      <c r="F65" s="18">
        <f>F66+F67+F68</f>
        <v>46560.597000000002</v>
      </c>
      <c r="G65" s="18">
        <f>G66+G67+G68</f>
        <v>46381.614000000001</v>
      </c>
    </row>
    <row r="66" spans="1:7" ht="24">
      <c r="A66" s="4" t="s">
        <v>16</v>
      </c>
      <c r="B66" s="4" t="s">
        <v>51</v>
      </c>
      <c r="C66" s="25" t="s">
        <v>53</v>
      </c>
      <c r="D66" s="22" t="s">
        <v>31</v>
      </c>
      <c r="E66" s="23" t="s">
        <v>32</v>
      </c>
      <c r="F66" s="18">
        <v>29796.222000000002</v>
      </c>
      <c r="G66" s="18">
        <v>29784.720000000001</v>
      </c>
    </row>
    <row r="67" spans="1:7" ht="36" customHeight="1">
      <c r="A67" s="4" t="s">
        <v>16</v>
      </c>
      <c r="B67" s="4" t="s">
        <v>51</v>
      </c>
      <c r="C67" s="25" t="s">
        <v>53</v>
      </c>
      <c r="D67" s="22" t="s">
        <v>33</v>
      </c>
      <c r="E67" s="23" t="s">
        <v>34</v>
      </c>
      <c r="F67" s="18">
        <v>6067.9</v>
      </c>
      <c r="G67" s="18">
        <v>5991.5990000000002</v>
      </c>
    </row>
    <row r="68" spans="1:7" ht="39" customHeight="1">
      <c r="A68" s="4" t="s">
        <v>16</v>
      </c>
      <c r="B68" s="4" t="s">
        <v>51</v>
      </c>
      <c r="C68" s="25" t="s">
        <v>53</v>
      </c>
      <c r="D68" s="22">
        <v>129</v>
      </c>
      <c r="E68" s="23" t="s">
        <v>885</v>
      </c>
      <c r="F68" s="18">
        <v>10696.475</v>
      </c>
      <c r="G68" s="18">
        <v>10605.295</v>
      </c>
    </row>
    <row r="69" spans="1:7" ht="27.6" customHeight="1">
      <c r="A69" s="4" t="s">
        <v>16</v>
      </c>
      <c r="B69" s="4" t="s">
        <v>51</v>
      </c>
      <c r="C69" s="25" t="s">
        <v>53</v>
      </c>
      <c r="D69" s="20" t="s">
        <v>45</v>
      </c>
      <c r="E69" s="21" t="s">
        <v>46</v>
      </c>
      <c r="F69" s="18">
        <f>F70</f>
        <v>380.45100000000002</v>
      </c>
      <c r="G69" s="18">
        <f>G70</f>
        <v>341.108</v>
      </c>
    </row>
    <row r="70" spans="1:7">
      <c r="A70" s="4" t="s">
        <v>16</v>
      </c>
      <c r="B70" s="4" t="s">
        <v>51</v>
      </c>
      <c r="C70" s="25" t="s">
        <v>53</v>
      </c>
      <c r="D70" s="4" t="s">
        <v>47</v>
      </c>
      <c r="E70" s="201" t="s">
        <v>48</v>
      </c>
      <c r="F70" s="18">
        <v>380.45100000000002</v>
      </c>
      <c r="G70" s="18">
        <v>341.108</v>
      </c>
    </row>
    <row r="71" spans="1:7" ht="24">
      <c r="A71" s="4" t="s">
        <v>16</v>
      </c>
      <c r="B71" s="4" t="s">
        <v>51</v>
      </c>
      <c r="C71" s="25" t="s">
        <v>53</v>
      </c>
      <c r="D71" s="4">
        <v>300</v>
      </c>
      <c r="E71" s="201" t="s">
        <v>49</v>
      </c>
      <c r="F71" s="179">
        <f>F72</f>
        <v>9.4559999999999995</v>
      </c>
      <c r="G71" s="179">
        <f>G72</f>
        <v>9.4550000000000001</v>
      </c>
    </row>
    <row r="72" spans="1:7" ht="36.6" customHeight="1">
      <c r="A72" s="4" t="s">
        <v>16</v>
      </c>
      <c r="B72" s="4" t="s">
        <v>51</v>
      </c>
      <c r="C72" s="25" t="s">
        <v>53</v>
      </c>
      <c r="D72" s="4">
        <v>321</v>
      </c>
      <c r="E72" s="201" t="s">
        <v>50</v>
      </c>
      <c r="F72" s="179">
        <v>9.4559999999999995</v>
      </c>
      <c r="G72" s="179">
        <v>9.4550000000000001</v>
      </c>
    </row>
    <row r="73" spans="1:7">
      <c r="A73" s="4" t="s">
        <v>16</v>
      </c>
      <c r="B73" s="4" t="s">
        <v>51</v>
      </c>
      <c r="C73" s="25" t="s">
        <v>53</v>
      </c>
      <c r="D73" s="4">
        <v>800</v>
      </c>
      <c r="E73" s="201" t="s">
        <v>74</v>
      </c>
      <c r="F73" s="179">
        <f>F74</f>
        <v>3.01</v>
      </c>
      <c r="G73" s="179">
        <f>G74</f>
        <v>3.01</v>
      </c>
    </row>
    <row r="74" spans="1:7">
      <c r="A74" s="4" t="s">
        <v>16</v>
      </c>
      <c r="B74" s="4" t="s">
        <v>51</v>
      </c>
      <c r="C74" s="25" t="s">
        <v>53</v>
      </c>
      <c r="D74" s="4">
        <v>853</v>
      </c>
      <c r="E74" s="201" t="s">
        <v>94</v>
      </c>
      <c r="F74" s="179">
        <v>3.01</v>
      </c>
      <c r="G74" s="179">
        <v>3.01</v>
      </c>
    </row>
    <row r="75" spans="1:7" ht="36" customHeight="1">
      <c r="A75" s="4" t="s">
        <v>16</v>
      </c>
      <c r="B75" s="4" t="s">
        <v>51</v>
      </c>
      <c r="C75" s="5" t="s">
        <v>55</v>
      </c>
      <c r="D75" s="22"/>
      <c r="E75" s="23" t="s">
        <v>56</v>
      </c>
      <c r="F75" s="18">
        <f>F76+F79</f>
        <v>16280.822</v>
      </c>
      <c r="G75" s="18">
        <f>G76+G79</f>
        <v>16252.974</v>
      </c>
    </row>
    <row r="76" spans="1:7" ht="61.15" customHeight="1">
      <c r="A76" s="4" t="s">
        <v>16</v>
      </c>
      <c r="B76" s="4" t="s">
        <v>51</v>
      </c>
      <c r="C76" s="5" t="s">
        <v>55</v>
      </c>
      <c r="D76" s="20" t="s">
        <v>29</v>
      </c>
      <c r="E76" s="21" t="s">
        <v>30</v>
      </c>
      <c r="F76" s="18">
        <f>F77+F78</f>
        <v>16278.300999999999</v>
      </c>
      <c r="G76" s="18">
        <f>G77+G78</f>
        <v>16250.453</v>
      </c>
    </row>
    <row r="77" spans="1:7" ht="24">
      <c r="A77" s="4" t="s">
        <v>16</v>
      </c>
      <c r="B77" s="4" t="s">
        <v>51</v>
      </c>
      <c r="C77" s="5" t="s">
        <v>55</v>
      </c>
      <c r="D77" s="22" t="s">
        <v>31</v>
      </c>
      <c r="E77" s="23" t="s">
        <v>32</v>
      </c>
      <c r="F77" s="18">
        <v>12502.535</v>
      </c>
      <c r="G77" s="18">
        <v>12489.57</v>
      </c>
    </row>
    <row r="78" spans="1:7" ht="37.15" customHeight="1">
      <c r="A78" s="4" t="s">
        <v>16</v>
      </c>
      <c r="B78" s="4" t="s">
        <v>51</v>
      </c>
      <c r="C78" s="5" t="s">
        <v>55</v>
      </c>
      <c r="D78" s="22">
        <v>129</v>
      </c>
      <c r="E78" s="23" t="s">
        <v>885</v>
      </c>
      <c r="F78" s="18">
        <v>3775.7660000000001</v>
      </c>
      <c r="G78" s="18">
        <v>3760.8829999999998</v>
      </c>
    </row>
    <row r="79" spans="1:7" ht="24">
      <c r="A79" s="4" t="s">
        <v>16</v>
      </c>
      <c r="B79" s="4" t="s">
        <v>51</v>
      </c>
      <c r="C79" s="5" t="s">
        <v>55</v>
      </c>
      <c r="D79" s="4">
        <v>300</v>
      </c>
      <c r="E79" s="201" t="s">
        <v>49</v>
      </c>
      <c r="F79" s="179">
        <f>F80</f>
        <v>2.5209999999999999</v>
      </c>
      <c r="G79" s="179">
        <f>G80</f>
        <v>2.5209999999999999</v>
      </c>
    </row>
    <row r="80" spans="1:7" ht="36">
      <c r="A80" s="4" t="s">
        <v>16</v>
      </c>
      <c r="B80" s="4" t="s">
        <v>51</v>
      </c>
      <c r="C80" s="5" t="s">
        <v>55</v>
      </c>
      <c r="D80" s="4">
        <v>321</v>
      </c>
      <c r="E80" s="201" t="s">
        <v>50</v>
      </c>
      <c r="F80" s="179">
        <v>2.5209999999999999</v>
      </c>
      <c r="G80" s="179">
        <v>2.5209999999999999</v>
      </c>
    </row>
    <row r="81" spans="1:7" ht="24" customHeight="1">
      <c r="A81" s="4" t="s">
        <v>16</v>
      </c>
      <c r="B81" s="4" t="s">
        <v>51</v>
      </c>
      <c r="C81" s="5" t="s">
        <v>43</v>
      </c>
      <c r="D81" s="22"/>
      <c r="E81" s="23" t="s">
        <v>44</v>
      </c>
      <c r="F81" s="18">
        <f>F82+F86</f>
        <v>25381.885000000002</v>
      </c>
      <c r="G81" s="18">
        <f>G82+G86</f>
        <v>25381.884000000002</v>
      </c>
    </row>
    <row r="82" spans="1:7" ht="58.9" customHeight="1">
      <c r="A82" s="4" t="s">
        <v>16</v>
      </c>
      <c r="B82" s="4" t="s">
        <v>51</v>
      </c>
      <c r="C82" s="5" t="s">
        <v>43</v>
      </c>
      <c r="D82" s="20" t="s">
        <v>29</v>
      </c>
      <c r="E82" s="21" t="s">
        <v>30</v>
      </c>
      <c r="F82" s="18">
        <f>F83+F85+F84</f>
        <v>24883.509000000002</v>
      </c>
      <c r="G82" s="18">
        <f>G83+G85+G84</f>
        <v>24883.508000000002</v>
      </c>
    </row>
    <row r="83" spans="1:7" ht="24">
      <c r="A83" s="4" t="s">
        <v>16</v>
      </c>
      <c r="B83" s="4" t="s">
        <v>51</v>
      </c>
      <c r="C83" s="5" t="s">
        <v>43</v>
      </c>
      <c r="D83" s="22" t="s">
        <v>31</v>
      </c>
      <c r="E83" s="23" t="s">
        <v>32</v>
      </c>
      <c r="F83" s="18">
        <v>18438.308000000001</v>
      </c>
      <c r="G83" s="18">
        <v>18438.308000000001</v>
      </c>
    </row>
    <row r="84" spans="1:7" ht="37.15" customHeight="1">
      <c r="A84" s="4" t="s">
        <v>16</v>
      </c>
      <c r="B84" s="4" t="s">
        <v>51</v>
      </c>
      <c r="C84" s="5" t="s">
        <v>43</v>
      </c>
      <c r="D84" s="22" t="s">
        <v>33</v>
      </c>
      <c r="E84" s="23" t="s">
        <v>34</v>
      </c>
      <c r="F84" s="18">
        <v>936.21100000000001</v>
      </c>
      <c r="G84" s="18">
        <v>936.21</v>
      </c>
    </row>
    <row r="85" spans="1:7" ht="37.9" customHeight="1">
      <c r="A85" s="4" t="s">
        <v>16</v>
      </c>
      <c r="B85" s="4" t="s">
        <v>51</v>
      </c>
      <c r="C85" s="5" t="s">
        <v>43</v>
      </c>
      <c r="D85" s="22">
        <v>129</v>
      </c>
      <c r="E85" s="23" t="s">
        <v>885</v>
      </c>
      <c r="F85" s="18">
        <v>5508.99</v>
      </c>
      <c r="G85" s="18">
        <v>5508.99</v>
      </c>
    </row>
    <row r="86" spans="1:7" ht="24">
      <c r="A86" s="4" t="s">
        <v>16</v>
      </c>
      <c r="B86" s="4" t="s">
        <v>51</v>
      </c>
      <c r="C86" s="5" t="s">
        <v>43</v>
      </c>
      <c r="D86" s="4">
        <v>300</v>
      </c>
      <c r="E86" s="201" t="s">
        <v>49</v>
      </c>
      <c r="F86" s="179">
        <f>F87</f>
        <v>498.37599999999998</v>
      </c>
      <c r="G86" s="179">
        <f>G87</f>
        <v>498.37599999999998</v>
      </c>
    </row>
    <row r="87" spans="1:7" ht="37.15" customHeight="1">
      <c r="A87" s="4" t="s">
        <v>16</v>
      </c>
      <c r="B87" s="4" t="s">
        <v>51</v>
      </c>
      <c r="C87" s="5" t="s">
        <v>43</v>
      </c>
      <c r="D87" s="4">
        <v>321</v>
      </c>
      <c r="E87" s="201" t="s">
        <v>50</v>
      </c>
      <c r="F87" s="179">
        <v>498.37599999999998</v>
      </c>
      <c r="G87" s="179">
        <v>498.37599999999998</v>
      </c>
    </row>
    <row r="88" spans="1:7" ht="24">
      <c r="A88" s="4" t="s">
        <v>16</v>
      </c>
      <c r="B88" s="4" t="s">
        <v>51</v>
      </c>
      <c r="C88" s="5" t="s">
        <v>35</v>
      </c>
      <c r="D88" s="4"/>
      <c r="E88" s="201" t="s">
        <v>36</v>
      </c>
      <c r="F88" s="18">
        <f>F89+F94</f>
        <v>1083.0610000000001</v>
      </c>
      <c r="G88" s="18">
        <f>G89+G94</f>
        <v>1083.06</v>
      </c>
    </row>
    <row r="89" spans="1:7" ht="23.45" customHeight="1">
      <c r="A89" s="5" t="s">
        <v>16</v>
      </c>
      <c r="B89" s="5" t="s">
        <v>51</v>
      </c>
      <c r="C89" s="5" t="s">
        <v>886</v>
      </c>
      <c r="D89" s="5"/>
      <c r="E89" s="201" t="s">
        <v>890</v>
      </c>
      <c r="F89" s="18">
        <f>F90</f>
        <v>404.06100000000004</v>
      </c>
      <c r="G89" s="18">
        <f>G90</f>
        <v>404.06</v>
      </c>
    </row>
    <row r="90" spans="1:7" ht="46.9" customHeight="1">
      <c r="A90" s="5" t="s">
        <v>16</v>
      </c>
      <c r="B90" s="5" t="s">
        <v>51</v>
      </c>
      <c r="C90" s="5" t="s">
        <v>887</v>
      </c>
      <c r="D90" s="5"/>
      <c r="E90" s="201" t="s">
        <v>889</v>
      </c>
      <c r="F90" s="18">
        <f>F91</f>
        <v>404.06100000000004</v>
      </c>
      <c r="G90" s="18">
        <f>G91</f>
        <v>404.06</v>
      </c>
    </row>
    <row r="91" spans="1:7" ht="58.9" customHeight="1">
      <c r="A91" s="5" t="s">
        <v>16</v>
      </c>
      <c r="B91" s="5" t="s">
        <v>51</v>
      </c>
      <c r="C91" s="5" t="s">
        <v>887</v>
      </c>
      <c r="D91" s="5" t="s">
        <v>29</v>
      </c>
      <c r="E91" s="21" t="s">
        <v>30</v>
      </c>
      <c r="F91" s="18">
        <f>F92+F93</f>
        <v>404.06100000000004</v>
      </c>
      <c r="G91" s="18">
        <f>G92+G93</f>
        <v>404.06</v>
      </c>
    </row>
    <row r="92" spans="1:7" ht="24">
      <c r="A92" s="5" t="s">
        <v>16</v>
      </c>
      <c r="B92" s="5" t="s">
        <v>51</v>
      </c>
      <c r="C92" s="5" t="s">
        <v>887</v>
      </c>
      <c r="D92" s="5" t="s">
        <v>31</v>
      </c>
      <c r="E92" s="23" t="s">
        <v>32</v>
      </c>
      <c r="F92" s="18">
        <v>310.33800000000002</v>
      </c>
      <c r="G92" s="18">
        <v>310.33800000000002</v>
      </c>
    </row>
    <row r="93" spans="1:7" ht="36.6" customHeight="1">
      <c r="A93" s="5" t="s">
        <v>16</v>
      </c>
      <c r="B93" s="5" t="s">
        <v>51</v>
      </c>
      <c r="C93" s="5" t="s">
        <v>887</v>
      </c>
      <c r="D93" s="5" t="s">
        <v>888</v>
      </c>
      <c r="E93" s="23" t="s">
        <v>885</v>
      </c>
      <c r="F93" s="18">
        <v>93.722999999999999</v>
      </c>
      <c r="G93" s="18">
        <v>93.721999999999994</v>
      </c>
    </row>
    <row r="94" spans="1:7" ht="35.450000000000003" customHeight="1">
      <c r="A94" s="4" t="s">
        <v>16</v>
      </c>
      <c r="B94" s="4" t="s">
        <v>51</v>
      </c>
      <c r="C94" s="5" t="s">
        <v>37</v>
      </c>
      <c r="D94" s="4"/>
      <c r="E94" s="201" t="s">
        <v>38</v>
      </c>
      <c r="F94" s="18">
        <f>F95</f>
        <v>679</v>
      </c>
      <c r="G94" s="18">
        <f>G95</f>
        <v>679</v>
      </c>
    </row>
    <row r="95" spans="1:7" ht="24">
      <c r="A95" s="4" t="s">
        <v>16</v>
      </c>
      <c r="B95" s="4" t="s">
        <v>51</v>
      </c>
      <c r="C95" s="5" t="s">
        <v>57</v>
      </c>
      <c r="D95" s="22"/>
      <c r="E95" s="23" t="s">
        <v>58</v>
      </c>
      <c r="F95" s="18">
        <f>F96</f>
        <v>679</v>
      </c>
      <c r="G95" s="18">
        <f>G96</f>
        <v>679</v>
      </c>
    </row>
    <row r="96" spans="1:7" ht="57.6" customHeight="1">
      <c r="A96" s="4" t="s">
        <v>16</v>
      </c>
      <c r="B96" s="4" t="s">
        <v>51</v>
      </c>
      <c r="C96" s="5" t="s">
        <v>57</v>
      </c>
      <c r="D96" s="20" t="s">
        <v>29</v>
      </c>
      <c r="E96" s="21" t="s">
        <v>30</v>
      </c>
      <c r="F96" s="18">
        <f>F97+F98</f>
        <v>679</v>
      </c>
      <c r="G96" s="18">
        <f>G97+G98</f>
        <v>679</v>
      </c>
    </row>
    <row r="97" spans="1:7" ht="24">
      <c r="A97" s="4" t="s">
        <v>16</v>
      </c>
      <c r="B97" s="4" t="s">
        <v>51</v>
      </c>
      <c r="C97" s="5" t="s">
        <v>57</v>
      </c>
      <c r="D97" s="22" t="s">
        <v>31</v>
      </c>
      <c r="E97" s="23" t="s">
        <v>32</v>
      </c>
      <c r="F97" s="18">
        <v>521.505</v>
      </c>
      <c r="G97" s="18">
        <v>521.505</v>
      </c>
    </row>
    <row r="98" spans="1:7" ht="37.9" customHeight="1">
      <c r="A98" s="4" t="s">
        <v>16</v>
      </c>
      <c r="B98" s="4" t="s">
        <v>51</v>
      </c>
      <c r="C98" s="5" t="s">
        <v>57</v>
      </c>
      <c r="D98" s="22">
        <v>129</v>
      </c>
      <c r="E98" s="23" t="s">
        <v>885</v>
      </c>
      <c r="F98" s="18">
        <v>157.495</v>
      </c>
      <c r="G98" s="18">
        <v>157.495</v>
      </c>
    </row>
    <row r="99" spans="1:7">
      <c r="A99" s="157" t="s">
        <v>16</v>
      </c>
      <c r="B99" s="151" t="s">
        <v>59</v>
      </c>
      <c r="C99" s="151"/>
      <c r="D99" s="160"/>
      <c r="E99" s="161" t="s">
        <v>60</v>
      </c>
      <c r="F99" s="153">
        <f t="shared" ref="F99:G104" si="7">F100</f>
        <v>12.4</v>
      </c>
      <c r="G99" s="153">
        <f t="shared" si="7"/>
        <v>12.4</v>
      </c>
    </row>
    <row r="100" spans="1:7" ht="36.6" customHeight="1">
      <c r="A100" s="147" t="s">
        <v>16</v>
      </c>
      <c r="B100" s="146" t="s">
        <v>59</v>
      </c>
      <c r="C100" s="146" t="s">
        <v>21</v>
      </c>
      <c r="D100" s="147"/>
      <c r="E100" s="148" t="s">
        <v>22</v>
      </c>
      <c r="F100" s="144">
        <f>F101</f>
        <v>12.4</v>
      </c>
      <c r="G100" s="144">
        <f t="shared" si="7"/>
        <v>12.4</v>
      </c>
    </row>
    <row r="101" spans="1:7" ht="24.6" customHeight="1">
      <c r="A101" s="149" t="s">
        <v>16</v>
      </c>
      <c r="B101" s="150" t="s">
        <v>59</v>
      </c>
      <c r="C101" s="150" t="s">
        <v>61</v>
      </c>
      <c r="D101" s="149"/>
      <c r="E101" s="174" t="s">
        <v>62</v>
      </c>
      <c r="F101" s="131">
        <f>F102</f>
        <v>12.4</v>
      </c>
      <c r="G101" s="131">
        <f t="shared" si="7"/>
        <v>12.4</v>
      </c>
    </row>
    <row r="102" spans="1:7" ht="25.15" customHeight="1">
      <c r="A102" s="149" t="s">
        <v>16</v>
      </c>
      <c r="B102" s="150" t="s">
        <v>59</v>
      </c>
      <c r="C102" s="150" t="s">
        <v>63</v>
      </c>
      <c r="D102" s="150"/>
      <c r="E102" s="174" t="s">
        <v>64</v>
      </c>
      <c r="F102" s="131">
        <f t="shared" si="7"/>
        <v>12.4</v>
      </c>
      <c r="G102" s="131">
        <f t="shared" si="7"/>
        <v>12.4</v>
      </c>
    </row>
    <row r="103" spans="1:7" ht="48.6" customHeight="1">
      <c r="A103" s="88" t="s">
        <v>16</v>
      </c>
      <c r="B103" s="86" t="s">
        <v>59</v>
      </c>
      <c r="C103" s="158" t="s">
        <v>65</v>
      </c>
      <c r="D103" s="155"/>
      <c r="E103" s="162" t="s">
        <v>66</v>
      </c>
      <c r="F103" s="163">
        <f t="shared" si="7"/>
        <v>12.4</v>
      </c>
      <c r="G103" s="163">
        <v>12.4</v>
      </c>
    </row>
    <row r="104" spans="1:7" ht="24">
      <c r="A104" s="88" t="s">
        <v>16</v>
      </c>
      <c r="B104" s="86" t="s">
        <v>59</v>
      </c>
      <c r="C104" s="158" t="s">
        <v>65</v>
      </c>
      <c r="D104" s="132" t="s">
        <v>45</v>
      </c>
      <c r="E104" s="133" t="s">
        <v>46</v>
      </c>
      <c r="F104" s="163">
        <f t="shared" si="7"/>
        <v>12.4</v>
      </c>
      <c r="G104" s="163">
        <f t="shared" si="7"/>
        <v>12.4</v>
      </c>
    </row>
    <row r="105" spans="1:7">
      <c r="A105" s="88" t="s">
        <v>16</v>
      </c>
      <c r="B105" s="86" t="s">
        <v>59</v>
      </c>
      <c r="C105" s="158" t="s">
        <v>65</v>
      </c>
      <c r="D105" s="88" t="s">
        <v>47</v>
      </c>
      <c r="E105" s="85" t="s">
        <v>48</v>
      </c>
      <c r="F105" s="131">
        <v>12.4</v>
      </c>
      <c r="G105" s="131">
        <v>12.4</v>
      </c>
    </row>
    <row r="106" spans="1:7" ht="39.6" customHeight="1">
      <c r="A106" s="24" t="s">
        <v>16</v>
      </c>
      <c r="B106" s="24" t="s">
        <v>67</v>
      </c>
      <c r="C106" s="11"/>
      <c r="D106" s="24"/>
      <c r="E106" s="13" t="s">
        <v>68</v>
      </c>
      <c r="F106" s="63">
        <f>F107+F130</f>
        <v>23159.633000000002</v>
      </c>
      <c r="G106" s="63">
        <f t="shared" ref="G106" si="8">G107+G130</f>
        <v>23101.546999999999</v>
      </c>
    </row>
    <row r="107" spans="1:7" ht="34.9" customHeight="1">
      <c r="A107" s="4" t="s">
        <v>16</v>
      </c>
      <c r="B107" s="4" t="s">
        <v>67</v>
      </c>
      <c r="C107" s="12" t="s">
        <v>21</v>
      </c>
      <c r="D107" s="15"/>
      <c r="E107" s="16" t="s">
        <v>22</v>
      </c>
      <c r="F107" s="68">
        <f>F108</f>
        <v>22067.955000000002</v>
      </c>
      <c r="G107" s="68">
        <f t="shared" ref="G107" si="9">G108</f>
        <v>22032.286</v>
      </c>
    </row>
    <row r="108" spans="1:7">
      <c r="A108" s="4" t="s">
        <v>16</v>
      </c>
      <c r="B108" s="4" t="s">
        <v>67</v>
      </c>
      <c r="C108" s="5" t="s">
        <v>23</v>
      </c>
      <c r="D108" s="4"/>
      <c r="E108" s="201" t="s">
        <v>24</v>
      </c>
      <c r="F108" s="42">
        <f>F109</f>
        <v>22067.955000000002</v>
      </c>
      <c r="G108" s="42">
        <f t="shared" ref="G108" si="10">G109</f>
        <v>22032.286</v>
      </c>
    </row>
    <row r="109" spans="1:7" ht="24">
      <c r="A109" s="4" t="s">
        <v>16</v>
      </c>
      <c r="B109" s="4" t="s">
        <v>67</v>
      </c>
      <c r="C109" s="19" t="s">
        <v>25</v>
      </c>
      <c r="D109" s="4"/>
      <c r="E109" s="201" t="s">
        <v>26</v>
      </c>
      <c r="F109" s="18">
        <f>F110+F119+F123</f>
        <v>22067.955000000002</v>
      </c>
      <c r="G109" s="18">
        <f t="shared" ref="G109" si="11">G110+G119+G123</f>
        <v>22032.286</v>
      </c>
    </row>
    <row r="110" spans="1:7" ht="35.450000000000003" customHeight="1">
      <c r="A110" s="88" t="s">
        <v>16</v>
      </c>
      <c r="B110" s="88" t="s">
        <v>67</v>
      </c>
      <c r="C110" s="86" t="s">
        <v>606</v>
      </c>
      <c r="D110" s="88"/>
      <c r="E110" s="85" t="s">
        <v>119</v>
      </c>
      <c r="F110" s="131">
        <f>F111+F115+F117</f>
        <v>14982.800999999999</v>
      </c>
      <c r="G110" s="131">
        <f>G111+G115+G117</f>
        <v>14950.464999999998</v>
      </c>
    </row>
    <row r="111" spans="1:7" ht="58.9" customHeight="1">
      <c r="A111" s="88" t="s">
        <v>16</v>
      </c>
      <c r="B111" s="88" t="s">
        <v>67</v>
      </c>
      <c r="C111" s="86" t="s">
        <v>606</v>
      </c>
      <c r="D111" s="132" t="s">
        <v>29</v>
      </c>
      <c r="E111" s="133" t="s">
        <v>30</v>
      </c>
      <c r="F111" s="131">
        <f>F112+F114+F113</f>
        <v>14726.473</v>
      </c>
      <c r="G111" s="131">
        <f>G112+G114+G113</f>
        <v>14696.458999999999</v>
      </c>
    </row>
    <row r="112" spans="1:7" ht="24">
      <c r="A112" s="88" t="s">
        <v>16</v>
      </c>
      <c r="B112" s="88" t="s">
        <v>67</v>
      </c>
      <c r="C112" s="86" t="s">
        <v>606</v>
      </c>
      <c r="D112" s="155" t="s">
        <v>31</v>
      </c>
      <c r="E112" s="156" t="s">
        <v>32</v>
      </c>
      <c r="F112" s="131">
        <v>9244.4740000000002</v>
      </c>
      <c r="G112" s="131">
        <v>9244.4449999999997</v>
      </c>
    </row>
    <row r="113" spans="1:7" ht="35.450000000000003" customHeight="1">
      <c r="A113" s="88" t="s">
        <v>16</v>
      </c>
      <c r="B113" s="88" t="s">
        <v>67</v>
      </c>
      <c r="C113" s="86" t="s">
        <v>606</v>
      </c>
      <c r="D113" s="155" t="s">
        <v>33</v>
      </c>
      <c r="E113" s="156" t="s">
        <v>34</v>
      </c>
      <c r="F113" s="131">
        <v>2065.328</v>
      </c>
      <c r="G113" s="131">
        <v>2065.328</v>
      </c>
    </row>
    <row r="114" spans="1:7" ht="36.6" customHeight="1">
      <c r="A114" s="88" t="s">
        <v>16</v>
      </c>
      <c r="B114" s="88" t="s">
        <v>67</v>
      </c>
      <c r="C114" s="86" t="s">
        <v>606</v>
      </c>
      <c r="D114" s="155">
        <v>129</v>
      </c>
      <c r="E114" s="156" t="s">
        <v>885</v>
      </c>
      <c r="F114" s="131">
        <v>3416.6709999999998</v>
      </c>
      <c r="G114" s="131">
        <v>3386.6860000000001</v>
      </c>
    </row>
    <row r="115" spans="1:7" ht="24">
      <c r="A115" s="88" t="s">
        <v>16</v>
      </c>
      <c r="B115" s="88" t="s">
        <v>67</v>
      </c>
      <c r="C115" s="86" t="s">
        <v>606</v>
      </c>
      <c r="D115" s="132" t="s">
        <v>45</v>
      </c>
      <c r="E115" s="133" t="s">
        <v>46</v>
      </c>
      <c r="F115" s="131">
        <f>F116</f>
        <v>252.65</v>
      </c>
      <c r="G115" s="131">
        <f>G116</f>
        <v>250.32900000000001</v>
      </c>
    </row>
    <row r="116" spans="1:7">
      <c r="A116" s="88" t="s">
        <v>16</v>
      </c>
      <c r="B116" s="88" t="s">
        <v>67</v>
      </c>
      <c r="C116" s="86" t="s">
        <v>606</v>
      </c>
      <c r="D116" s="88" t="s">
        <v>47</v>
      </c>
      <c r="E116" s="85" t="s">
        <v>48</v>
      </c>
      <c r="F116" s="131">
        <v>252.65</v>
      </c>
      <c r="G116" s="131">
        <v>250.32900000000001</v>
      </c>
    </row>
    <row r="117" spans="1:7" ht="24">
      <c r="A117" s="88" t="s">
        <v>16</v>
      </c>
      <c r="B117" s="88" t="s">
        <v>67</v>
      </c>
      <c r="C117" s="86" t="s">
        <v>606</v>
      </c>
      <c r="D117" s="88">
        <v>300</v>
      </c>
      <c r="E117" s="85" t="s">
        <v>49</v>
      </c>
      <c r="F117" s="131">
        <f>F118</f>
        <v>3.6779999999999999</v>
      </c>
      <c r="G117" s="131">
        <f t="shared" ref="G117" si="12">G118</f>
        <v>3.677</v>
      </c>
    </row>
    <row r="118" spans="1:7" ht="35.450000000000003" customHeight="1">
      <c r="A118" s="88" t="s">
        <v>16</v>
      </c>
      <c r="B118" s="88" t="s">
        <v>67</v>
      </c>
      <c r="C118" s="86" t="s">
        <v>606</v>
      </c>
      <c r="D118" s="88">
        <v>321</v>
      </c>
      <c r="E118" s="85" t="s">
        <v>50</v>
      </c>
      <c r="F118" s="131">
        <v>3.6779999999999999</v>
      </c>
      <c r="G118" s="131">
        <v>3.677</v>
      </c>
    </row>
    <row r="119" spans="1:7" ht="36" customHeight="1">
      <c r="A119" s="88" t="s">
        <v>16</v>
      </c>
      <c r="B119" s="88" t="s">
        <v>67</v>
      </c>
      <c r="C119" s="86" t="s">
        <v>55</v>
      </c>
      <c r="D119" s="155"/>
      <c r="E119" s="156" t="s">
        <v>56</v>
      </c>
      <c r="F119" s="131">
        <f>F120</f>
        <v>5700.2749999999996</v>
      </c>
      <c r="G119" s="131">
        <f>G120</f>
        <v>5696.9439999999995</v>
      </c>
    </row>
    <row r="120" spans="1:7" ht="58.9" customHeight="1">
      <c r="A120" s="88" t="s">
        <v>16</v>
      </c>
      <c r="B120" s="88" t="s">
        <v>67</v>
      </c>
      <c r="C120" s="86" t="s">
        <v>55</v>
      </c>
      <c r="D120" s="132" t="s">
        <v>29</v>
      </c>
      <c r="E120" s="133" t="s">
        <v>30</v>
      </c>
      <c r="F120" s="131">
        <f>F121+F122</f>
        <v>5700.2749999999996</v>
      </c>
      <c r="G120" s="131">
        <f>G121+G122</f>
        <v>5696.9439999999995</v>
      </c>
    </row>
    <row r="121" spans="1:7" ht="24">
      <c r="A121" s="88" t="s">
        <v>16</v>
      </c>
      <c r="B121" s="88" t="s">
        <v>67</v>
      </c>
      <c r="C121" s="86" t="s">
        <v>55</v>
      </c>
      <c r="D121" s="155" t="s">
        <v>31</v>
      </c>
      <c r="E121" s="156" t="s">
        <v>32</v>
      </c>
      <c r="F121" s="131">
        <v>4416.6819999999998</v>
      </c>
      <c r="G121" s="131">
        <v>4414.7049999999999</v>
      </c>
    </row>
    <row r="122" spans="1:7" ht="37.9" customHeight="1">
      <c r="A122" s="88" t="s">
        <v>16</v>
      </c>
      <c r="B122" s="88" t="s">
        <v>67</v>
      </c>
      <c r="C122" s="86" t="s">
        <v>55</v>
      </c>
      <c r="D122" s="155">
        <v>129</v>
      </c>
      <c r="E122" s="156" t="s">
        <v>885</v>
      </c>
      <c r="F122" s="131">
        <v>1283.5930000000001</v>
      </c>
      <c r="G122" s="131">
        <v>1282.239</v>
      </c>
    </row>
    <row r="123" spans="1:7" ht="24.6" customHeight="1">
      <c r="A123" s="88" t="s">
        <v>16</v>
      </c>
      <c r="B123" s="88" t="s">
        <v>67</v>
      </c>
      <c r="C123" s="86" t="s">
        <v>43</v>
      </c>
      <c r="D123" s="155"/>
      <c r="E123" s="156" t="s">
        <v>44</v>
      </c>
      <c r="F123" s="131">
        <f>F124+F128</f>
        <v>1384.8790000000001</v>
      </c>
      <c r="G123" s="131">
        <v>1384.877</v>
      </c>
    </row>
    <row r="124" spans="1:7" ht="59.45" customHeight="1">
      <c r="A124" s="88" t="s">
        <v>16</v>
      </c>
      <c r="B124" s="88" t="s">
        <v>67</v>
      </c>
      <c r="C124" s="86" t="s">
        <v>43</v>
      </c>
      <c r="D124" s="132" t="s">
        <v>29</v>
      </c>
      <c r="E124" s="133" t="s">
        <v>30</v>
      </c>
      <c r="F124" s="131">
        <f>F125+F126+F127</f>
        <v>1349.9910000000002</v>
      </c>
      <c r="G124" s="131">
        <f t="shared" ref="G124" si="13">G125+G126+G127</f>
        <v>1349.989</v>
      </c>
    </row>
    <row r="125" spans="1:7" ht="24">
      <c r="A125" s="88" t="s">
        <v>16</v>
      </c>
      <c r="B125" s="88" t="s">
        <v>67</v>
      </c>
      <c r="C125" s="86" t="s">
        <v>43</v>
      </c>
      <c r="D125" s="155" t="s">
        <v>31</v>
      </c>
      <c r="E125" s="156" t="s">
        <v>32</v>
      </c>
      <c r="F125" s="131">
        <v>575.55600000000004</v>
      </c>
      <c r="G125" s="131">
        <v>575.55499999999995</v>
      </c>
    </row>
    <row r="126" spans="1:7" ht="34.9" customHeight="1">
      <c r="A126" s="88" t="s">
        <v>16</v>
      </c>
      <c r="B126" s="88" t="s">
        <v>67</v>
      </c>
      <c r="C126" s="86" t="s">
        <v>43</v>
      </c>
      <c r="D126" s="155" t="s">
        <v>33</v>
      </c>
      <c r="E126" s="156" t="s">
        <v>34</v>
      </c>
      <c r="F126" s="131">
        <v>463.15899999999999</v>
      </c>
      <c r="G126" s="131">
        <v>463.15800000000002</v>
      </c>
    </row>
    <row r="127" spans="1:7" ht="36.6" customHeight="1">
      <c r="A127" s="88" t="s">
        <v>16</v>
      </c>
      <c r="B127" s="88" t="s">
        <v>67</v>
      </c>
      <c r="C127" s="86" t="s">
        <v>43</v>
      </c>
      <c r="D127" s="155">
        <v>129</v>
      </c>
      <c r="E127" s="156" t="s">
        <v>885</v>
      </c>
      <c r="F127" s="131">
        <v>311.27600000000001</v>
      </c>
      <c r="G127" s="131">
        <v>311.27600000000001</v>
      </c>
    </row>
    <row r="128" spans="1:7" ht="27" customHeight="1">
      <c r="A128" s="88" t="s">
        <v>16</v>
      </c>
      <c r="B128" s="88" t="s">
        <v>67</v>
      </c>
      <c r="C128" s="86" t="s">
        <v>43</v>
      </c>
      <c r="D128" s="132" t="s">
        <v>45</v>
      </c>
      <c r="E128" s="133" t="s">
        <v>46</v>
      </c>
      <c r="F128" s="131">
        <f>F129</f>
        <v>34.887999999999998</v>
      </c>
      <c r="G128" s="131">
        <f t="shared" ref="G128" si="14">G129</f>
        <v>34.887999999999998</v>
      </c>
    </row>
    <row r="129" spans="1:7">
      <c r="A129" s="88" t="s">
        <v>16</v>
      </c>
      <c r="B129" s="88" t="s">
        <v>67</v>
      </c>
      <c r="C129" s="86" t="s">
        <v>43</v>
      </c>
      <c r="D129" s="88" t="s">
        <v>47</v>
      </c>
      <c r="E129" s="85" t="s">
        <v>48</v>
      </c>
      <c r="F129" s="131">
        <v>34.887999999999998</v>
      </c>
      <c r="G129" s="131">
        <v>34.887999999999998</v>
      </c>
    </row>
    <row r="130" spans="1:7" ht="24">
      <c r="A130" s="4" t="s">
        <v>16</v>
      </c>
      <c r="B130" s="4" t="s">
        <v>67</v>
      </c>
      <c r="C130" s="5" t="s">
        <v>35</v>
      </c>
      <c r="D130" s="4"/>
      <c r="E130" s="201" t="s">
        <v>36</v>
      </c>
      <c r="F130" s="18">
        <f>F131+F144</f>
        <v>1091.6780000000001</v>
      </c>
      <c r="G130" s="18">
        <f>G131+G144</f>
        <v>1069.261</v>
      </c>
    </row>
    <row r="131" spans="1:7" ht="36" customHeight="1">
      <c r="A131" s="4" t="s">
        <v>16</v>
      </c>
      <c r="B131" s="4" t="s">
        <v>67</v>
      </c>
      <c r="C131" s="5" t="s">
        <v>37</v>
      </c>
      <c r="D131" s="4"/>
      <c r="E131" s="201" t="s">
        <v>38</v>
      </c>
      <c r="F131" s="18">
        <f>F132+F140</f>
        <v>867.2</v>
      </c>
      <c r="G131" s="18">
        <f t="shared" ref="G131" si="15">G132+G140</f>
        <v>844.78300000000002</v>
      </c>
    </row>
    <row r="132" spans="1:7" ht="25.9" customHeight="1">
      <c r="A132" s="88" t="s">
        <v>16</v>
      </c>
      <c r="B132" s="88" t="s">
        <v>67</v>
      </c>
      <c r="C132" s="170" t="s">
        <v>770</v>
      </c>
      <c r="D132" s="88"/>
      <c r="E132" s="85" t="s">
        <v>771</v>
      </c>
      <c r="F132" s="131">
        <f>F133+F136+F138</f>
        <v>644.20000000000005</v>
      </c>
      <c r="G132" s="131">
        <f t="shared" ref="G132" si="16">G133+G136+G138</f>
        <v>625.14</v>
      </c>
    </row>
    <row r="133" spans="1:7" ht="60" customHeight="1">
      <c r="A133" s="88" t="s">
        <v>16</v>
      </c>
      <c r="B133" s="88" t="s">
        <v>67</v>
      </c>
      <c r="C133" s="170" t="s">
        <v>770</v>
      </c>
      <c r="D133" s="132" t="s">
        <v>29</v>
      </c>
      <c r="E133" s="133" t="s">
        <v>30</v>
      </c>
      <c r="F133" s="131">
        <f>F134+F135</f>
        <v>472</v>
      </c>
      <c r="G133" s="131">
        <f t="shared" ref="G133" si="17">G134+G135</f>
        <v>469.39600000000002</v>
      </c>
    </row>
    <row r="134" spans="1:7" ht="24">
      <c r="A134" s="88" t="s">
        <v>16</v>
      </c>
      <c r="B134" s="88" t="s">
        <v>67</v>
      </c>
      <c r="C134" s="170" t="s">
        <v>770</v>
      </c>
      <c r="D134" s="155" t="s">
        <v>31</v>
      </c>
      <c r="E134" s="156" t="s">
        <v>32</v>
      </c>
      <c r="F134" s="131">
        <v>396</v>
      </c>
      <c r="G134" s="131">
        <v>393.52100000000002</v>
      </c>
    </row>
    <row r="135" spans="1:7" ht="37.15" customHeight="1">
      <c r="A135" s="88" t="s">
        <v>16</v>
      </c>
      <c r="B135" s="88" t="s">
        <v>67</v>
      </c>
      <c r="C135" s="170" t="s">
        <v>770</v>
      </c>
      <c r="D135" s="155">
        <v>129</v>
      </c>
      <c r="E135" s="156" t="s">
        <v>885</v>
      </c>
      <c r="F135" s="131">
        <v>76</v>
      </c>
      <c r="G135" s="131">
        <v>75.875</v>
      </c>
    </row>
    <row r="136" spans="1:7" ht="24">
      <c r="A136" s="88" t="s">
        <v>16</v>
      </c>
      <c r="B136" s="88" t="s">
        <v>67</v>
      </c>
      <c r="C136" s="170" t="s">
        <v>770</v>
      </c>
      <c r="D136" s="132" t="s">
        <v>45</v>
      </c>
      <c r="E136" s="133" t="s">
        <v>46</v>
      </c>
      <c r="F136" s="131">
        <f>F137</f>
        <v>12.2</v>
      </c>
      <c r="G136" s="131">
        <f>G137</f>
        <v>2.2000000000000002</v>
      </c>
    </row>
    <row r="137" spans="1:7" ht="24">
      <c r="A137" s="173" t="s">
        <v>16</v>
      </c>
      <c r="B137" s="173" t="s">
        <v>67</v>
      </c>
      <c r="C137" s="170" t="s">
        <v>770</v>
      </c>
      <c r="D137" s="173" t="s">
        <v>47</v>
      </c>
      <c r="E137" s="174" t="s">
        <v>48</v>
      </c>
      <c r="F137" s="159">
        <v>12.2</v>
      </c>
      <c r="G137" s="159">
        <v>2.2000000000000002</v>
      </c>
    </row>
    <row r="138" spans="1:7" ht="24">
      <c r="A138" s="173" t="s">
        <v>16</v>
      </c>
      <c r="B138" s="173" t="s">
        <v>67</v>
      </c>
      <c r="C138" s="170" t="s">
        <v>770</v>
      </c>
      <c r="D138" s="88">
        <v>300</v>
      </c>
      <c r="E138" s="85" t="s">
        <v>49</v>
      </c>
      <c r="F138" s="159">
        <f>F139</f>
        <v>160</v>
      </c>
      <c r="G138" s="159">
        <f t="shared" ref="G138" si="18">G139</f>
        <v>153.54400000000001</v>
      </c>
    </row>
    <row r="139" spans="1:7" ht="35.450000000000003" customHeight="1">
      <c r="A139" s="173" t="s">
        <v>16</v>
      </c>
      <c r="B139" s="173" t="s">
        <v>67</v>
      </c>
      <c r="C139" s="170" t="s">
        <v>770</v>
      </c>
      <c r="D139" s="88">
        <v>321</v>
      </c>
      <c r="E139" s="85" t="s">
        <v>50</v>
      </c>
      <c r="F139" s="159">
        <v>160</v>
      </c>
      <c r="G139" s="159">
        <v>153.54400000000001</v>
      </c>
    </row>
    <row r="140" spans="1:7" ht="36.6" customHeight="1">
      <c r="A140" s="88" t="s">
        <v>16</v>
      </c>
      <c r="B140" s="88" t="s">
        <v>67</v>
      </c>
      <c r="C140" s="170" t="s">
        <v>772</v>
      </c>
      <c r="D140" s="88"/>
      <c r="E140" s="85" t="s">
        <v>773</v>
      </c>
      <c r="F140" s="131">
        <f>F141</f>
        <v>223</v>
      </c>
      <c r="G140" s="131">
        <f>G141</f>
        <v>219.643</v>
      </c>
    </row>
    <row r="141" spans="1:7" ht="59.45" customHeight="1">
      <c r="A141" s="88" t="s">
        <v>16</v>
      </c>
      <c r="B141" s="88" t="s">
        <v>67</v>
      </c>
      <c r="C141" s="170" t="s">
        <v>772</v>
      </c>
      <c r="D141" s="132" t="s">
        <v>29</v>
      </c>
      <c r="E141" s="133" t="s">
        <v>30</v>
      </c>
      <c r="F141" s="131">
        <f>F142+F143</f>
        <v>223</v>
      </c>
      <c r="G141" s="131">
        <f t="shared" ref="G141" si="19">G142+G143</f>
        <v>219.643</v>
      </c>
    </row>
    <row r="142" spans="1:7" ht="24">
      <c r="A142" s="88" t="s">
        <v>16</v>
      </c>
      <c r="B142" s="88" t="s">
        <v>67</v>
      </c>
      <c r="C142" s="170" t="s">
        <v>772</v>
      </c>
      <c r="D142" s="155" t="s">
        <v>31</v>
      </c>
      <c r="E142" s="156" t="s">
        <v>32</v>
      </c>
      <c r="F142" s="131">
        <v>196</v>
      </c>
      <c r="G142" s="131">
        <v>193.547</v>
      </c>
    </row>
    <row r="143" spans="1:7" ht="36.6" customHeight="1">
      <c r="A143" s="88" t="s">
        <v>16</v>
      </c>
      <c r="B143" s="88" t="s">
        <v>67</v>
      </c>
      <c r="C143" s="170" t="s">
        <v>772</v>
      </c>
      <c r="D143" s="155">
        <v>129</v>
      </c>
      <c r="E143" s="156" t="s">
        <v>885</v>
      </c>
      <c r="F143" s="131">
        <v>27</v>
      </c>
      <c r="G143" s="131">
        <v>26.096</v>
      </c>
    </row>
    <row r="144" spans="1:7" ht="24">
      <c r="A144" s="86" t="s">
        <v>16</v>
      </c>
      <c r="B144" s="86" t="s">
        <v>67</v>
      </c>
      <c r="C144" s="86" t="s">
        <v>886</v>
      </c>
      <c r="D144" s="86"/>
      <c r="E144" s="85" t="s">
        <v>890</v>
      </c>
      <c r="F144" s="131">
        <f t="shared" ref="F144:G145" si="20">F145</f>
        <v>224.47800000000001</v>
      </c>
      <c r="G144" s="131">
        <f t="shared" si="20"/>
        <v>224.47800000000001</v>
      </c>
    </row>
    <row r="145" spans="1:7" ht="48" customHeight="1">
      <c r="A145" s="86" t="s">
        <v>16</v>
      </c>
      <c r="B145" s="88" t="s">
        <v>67</v>
      </c>
      <c r="C145" s="86" t="s">
        <v>887</v>
      </c>
      <c r="D145" s="86"/>
      <c r="E145" s="85" t="s">
        <v>889</v>
      </c>
      <c r="F145" s="131">
        <f t="shared" si="20"/>
        <v>224.47800000000001</v>
      </c>
      <c r="G145" s="131">
        <f t="shared" si="20"/>
        <v>224.47800000000001</v>
      </c>
    </row>
    <row r="146" spans="1:7" ht="58.9" customHeight="1">
      <c r="A146" s="86" t="s">
        <v>16</v>
      </c>
      <c r="B146" s="88" t="s">
        <v>67</v>
      </c>
      <c r="C146" s="86" t="s">
        <v>887</v>
      </c>
      <c r="D146" s="86" t="s">
        <v>29</v>
      </c>
      <c r="E146" s="133" t="s">
        <v>30</v>
      </c>
      <c r="F146" s="131">
        <f>F147+F148</f>
        <v>224.47800000000001</v>
      </c>
      <c r="G146" s="131">
        <f>G147+G148</f>
        <v>224.47800000000001</v>
      </c>
    </row>
    <row r="147" spans="1:7" ht="24">
      <c r="A147" s="86" t="s">
        <v>16</v>
      </c>
      <c r="B147" s="88" t="s">
        <v>67</v>
      </c>
      <c r="C147" s="86" t="s">
        <v>887</v>
      </c>
      <c r="D147" s="86" t="s">
        <v>31</v>
      </c>
      <c r="E147" s="156" t="s">
        <v>32</v>
      </c>
      <c r="F147" s="131">
        <v>172.41</v>
      </c>
      <c r="G147" s="131">
        <v>172.41</v>
      </c>
    </row>
    <row r="148" spans="1:7" ht="36" customHeight="1">
      <c r="A148" s="86" t="s">
        <v>16</v>
      </c>
      <c r="B148" s="88" t="s">
        <v>67</v>
      </c>
      <c r="C148" s="86" t="s">
        <v>887</v>
      </c>
      <c r="D148" s="86" t="s">
        <v>888</v>
      </c>
      <c r="E148" s="156" t="s">
        <v>885</v>
      </c>
      <c r="F148" s="131">
        <v>52.067999999999998</v>
      </c>
      <c r="G148" s="131">
        <v>52.067999999999998</v>
      </c>
    </row>
    <row r="149" spans="1:7">
      <c r="A149" s="24" t="s">
        <v>16</v>
      </c>
      <c r="B149" s="24" t="s">
        <v>4</v>
      </c>
      <c r="C149" s="11"/>
      <c r="D149" s="24"/>
      <c r="E149" s="13" t="s">
        <v>69</v>
      </c>
      <c r="F149" s="14">
        <f>F152</f>
        <v>570.18499999999995</v>
      </c>
      <c r="G149" s="14">
        <f>G152</f>
        <v>0</v>
      </c>
    </row>
    <row r="150" spans="1:7" ht="24">
      <c r="A150" s="4" t="s">
        <v>16</v>
      </c>
      <c r="B150" s="4" t="s">
        <v>4</v>
      </c>
      <c r="C150" s="5" t="s">
        <v>35</v>
      </c>
      <c r="D150" s="5"/>
      <c r="E150" s="201" t="s">
        <v>36</v>
      </c>
      <c r="F150" s="18">
        <f>F152</f>
        <v>570.18499999999995</v>
      </c>
      <c r="G150" s="18">
        <f>G152</f>
        <v>0</v>
      </c>
    </row>
    <row r="151" spans="1:7">
      <c r="A151" s="4" t="s">
        <v>16</v>
      </c>
      <c r="B151" s="4" t="s">
        <v>4</v>
      </c>
      <c r="C151" s="5" t="s">
        <v>70</v>
      </c>
      <c r="D151" s="5"/>
      <c r="E151" s="201" t="s">
        <v>71</v>
      </c>
      <c r="F151" s="18">
        <f>F152</f>
        <v>570.18499999999995</v>
      </c>
      <c r="G151" s="18">
        <f>G152</f>
        <v>0</v>
      </c>
    </row>
    <row r="152" spans="1:7" ht="24">
      <c r="A152" s="4" t="s">
        <v>16</v>
      </c>
      <c r="B152" s="4" t="s">
        <v>4</v>
      </c>
      <c r="C152" s="5" t="s">
        <v>72</v>
      </c>
      <c r="D152" s="4"/>
      <c r="E152" s="201" t="s">
        <v>73</v>
      </c>
      <c r="F152" s="18">
        <f>F154</f>
        <v>570.18499999999995</v>
      </c>
      <c r="G152" s="18">
        <f>G154</f>
        <v>0</v>
      </c>
    </row>
    <row r="153" spans="1:7">
      <c r="A153" s="4" t="s">
        <v>16</v>
      </c>
      <c r="B153" s="4" t="s">
        <v>4</v>
      </c>
      <c r="C153" s="5" t="s">
        <v>72</v>
      </c>
      <c r="D153" s="4">
        <v>800</v>
      </c>
      <c r="E153" s="201" t="s">
        <v>74</v>
      </c>
      <c r="F153" s="18">
        <f>F154</f>
        <v>570.18499999999995</v>
      </c>
      <c r="G153" s="18">
        <f t="shared" ref="G153" si="21">G154</f>
        <v>0</v>
      </c>
    </row>
    <row r="154" spans="1:7">
      <c r="A154" s="4" t="s">
        <v>16</v>
      </c>
      <c r="B154" s="4" t="s">
        <v>4</v>
      </c>
      <c r="C154" s="5" t="s">
        <v>72</v>
      </c>
      <c r="D154" s="4" t="s">
        <v>75</v>
      </c>
      <c r="E154" s="201" t="s">
        <v>76</v>
      </c>
      <c r="F154" s="18">
        <v>570.18499999999995</v>
      </c>
      <c r="G154" s="18">
        <v>0</v>
      </c>
    </row>
    <row r="155" spans="1:7">
      <c r="A155" s="24" t="s">
        <v>16</v>
      </c>
      <c r="B155" s="24" t="s">
        <v>77</v>
      </c>
      <c r="C155" s="11"/>
      <c r="D155" s="24"/>
      <c r="E155" s="13" t="s">
        <v>78</v>
      </c>
      <c r="F155" s="14">
        <f>F156+F216+F246+F261</f>
        <v>163393.35500000001</v>
      </c>
      <c r="G155" s="14">
        <f>G156+G216+G246+G261</f>
        <v>161150.35800000001</v>
      </c>
    </row>
    <row r="156" spans="1:7" ht="35.450000000000003" customHeight="1">
      <c r="A156" s="15" t="s">
        <v>16</v>
      </c>
      <c r="B156" s="15" t="s">
        <v>77</v>
      </c>
      <c r="C156" s="12" t="s">
        <v>21</v>
      </c>
      <c r="D156" s="15"/>
      <c r="E156" s="16" t="s">
        <v>22</v>
      </c>
      <c r="F156" s="17">
        <f>F157+F187</f>
        <v>129723.88699999999</v>
      </c>
      <c r="G156" s="17">
        <f>G157+G187</f>
        <v>128357.48499999999</v>
      </c>
    </row>
    <row r="157" spans="1:7" ht="24.6" customHeight="1">
      <c r="A157" s="4" t="s">
        <v>16</v>
      </c>
      <c r="B157" s="4" t="s">
        <v>77</v>
      </c>
      <c r="C157" s="5" t="s">
        <v>61</v>
      </c>
      <c r="D157" s="4"/>
      <c r="E157" s="201" t="s">
        <v>62</v>
      </c>
      <c r="F157" s="18">
        <f>F158+F180</f>
        <v>80120.614999999991</v>
      </c>
      <c r="G157" s="18">
        <f>G158+G180</f>
        <v>78798.381999999998</v>
      </c>
    </row>
    <row r="158" spans="1:7" ht="36.6" customHeight="1">
      <c r="A158" s="4" t="s">
        <v>16</v>
      </c>
      <c r="B158" s="4" t="s">
        <v>77</v>
      </c>
      <c r="C158" s="5" t="s">
        <v>79</v>
      </c>
      <c r="D158" s="4"/>
      <c r="E158" s="201" t="s">
        <v>80</v>
      </c>
      <c r="F158" s="18">
        <f>F159+F169+F177</f>
        <v>79756.714999999997</v>
      </c>
      <c r="G158" s="18">
        <f>G159+G169+G177</f>
        <v>78434.482000000004</v>
      </c>
    </row>
    <row r="159" spans="1:7" ht="25.15" customHeight="1">
      <c r="A159" s="88" t="s">
        <v>16</v>
      </c>
      <c r="B159" s="88" t="s">
        <v>77</v>
      </c>
      <c r="C159" s="86" t="s">
        <v>81</v>
      </c>
      <c r="D159" s="155"/>
      <c r="E159" s="162" t="s">
        <v>82</v>
      </c>
      <c r="F159" s="164">
        <f>F160+F164+F167</f>
        <v>53513.466999999997</v>
      </c>
      <c r="G159" s="164">
        <v>52738.595999999998</v>
      </c>
    </row>
    <row r="160" spans="1:7" ht="57" customHeight="1">
      <c r="A160" s="88" t="s">
        <v>16</v>
      </c>
      <c r="B160" s="88" t="s">
        <v>77</v>
      </c>
      <c r="C160" s="86" t="s">
        <v>81</v>
      </c>
      <c r="D160" s="132" t="s">
        <v>29</v>
      </c>
      <c r="E160" s="133" t="s">
        <v>30</v>
      </c>
      <c r="F160" s="164">
        <f>F161+F162+F163</f>
        <v>24460.491999999998</v>
      </c>
      <c r="G160" s="164">
        <f>G161+G162+G163</f>
        <v>24440.699000000001</v>
      </c>
    </row>
    <row r="161" spans="1:7">
      <c r="A161" s="88" t="s">
        <v>16</v>
      </c>
      <c r="B161" s="88" t="s">
        <v>77</v>
      </c>
      <c r="C161" s="86" t="s">
        <v>81</v>
      </c>
      <c r="D161" s="155" t="s">
        <v>83</v>
      </c>
      <c r="E161" s="156" t="s">
        <v>84</v>
      </c>
      <c r="F161" s="164">
        <v>18773.957999999999</v>
      </c>
      <c r="G161" s="164">
        <v>18773.434000000001</v>
      </c>
    </row>
    <row r="162" spans="1:7" ht="24">
      <c r="A162" s="88" t="s">
        <v>16</v>
      </c>
      <c r="B162" s="88" t="s">
        <v>77</v>
      </c>
      <c r="C162" s="86" t="s">
        <v>81</v>
      </c>
      <c r="D162" s="155">
        <v>112</v>
      </c>
      <c r="E162" s="156" t="s">
        <v>85</v>
      </c>
      <c r="F162" s="164">
        <v>16.8</v>
      </c>
      <c r="G162" s="164">
        <v>7</v>
      </c>
    </row>
    <row r="163" spans="1:7" ht="36" customHeight="1">
      <c r="A163" s="88" t="s">
        <v>16</v>
      </c>
      <c r="B163" s="88" t="s">
        <v>77</v>
      </c>
      <c r="C163" s="86" t="s">
        <v>81</v>
      </c>
      <c r="D163" s="155">
        <v>119</v>
      </c>
      <c r="E163" s="156" t="s">
        <v>86</v>
      </c>
      <c r="F163" s="164">
        <v>5669.7340000000004</v>
      </c>
      <c r="G163" s="164">
        <v>5660.2650000000003</v>
      </c>
    </row>
    <row r="164" spans="1:7" ht="24">
      <c r="A164" s="88" t="s">
        <v>16</v>
      </c>
      <c r="B164" s="88" t="s">
        <v>77</v>
      </c>
      <c r="C164" s="86" t="s">
        <v>81</v>
      </c>
      <c r="D164" s="132" t="s">
        <v>45</v>
      </c>
      <c r="E164" s="133" t="s">
        <v>46</v>
      </c>
      <c r="F164" s="164">
        <f>F165+F166</f>
        <v>29002.015000000003</v>
      </c>
      <c r="G164" s="164">
        <f>G165+G166</f>
        <v>28246.98</v>
      </c>
    </row>
    <row r="165" spans="1:7">
      <c r="A165" s="88" t="s">
        <v>16</v>
      </c>
      <c r="B165" s="88" t="s">
        <v>77</v>
      </c>
      <c r="C165" s="86" t="s">
        <v>81</v>
      </c>
      <c r="D165" s="88" t="s">
        <v>47</v>
      </c>
      <c r="E165" s="85" t="s">
        <v>48</v>
      </c>
      <c r="F165" s="164">
        <v>25475.865000000002</v>
      </c>
      <c r="G165" s="164">
        <v>24810.949000000001</v>
      </c>
    </row>
    <row r="166" spans="1:7">
      <c r="A166" s="88" t="s">
        <v>16</v>
      </c>
      <c r="B166" s="88" t="s">
        <v>77</v>
      </c>
      <c r="C166" s="86" t="s">
        <v>81</v>
      </c>
      <c r="D166" s="88">
        <v>247</v>
      </c>
      <c r="E166" s="85" t="s">
        <v>87</v>
      </c>
      <c r="F166" s="164">
        <v>3526.15</v>
      </c>
      <c r="G166" s="164">
        <v>3436.0309999999999</v>
      </c>
    </row>
    <row r="167" spans="1:7">
      <c r="A167" s="88" t="s">
        <v>16</v>
      </c>
      <c r="B167" s="88" t="s">
        <v>77</v>
      </c>
      <c r="C167" s="86" t="s">
        <v>81</v>
      </c>
      <c r="D167" s="132" t="s">
        <v>88</v>
      </c>
      <c r="E167" s="133" t="s">
        <v>74</v>
      </c>
      <c r="F167" s="131">
        <f>F168</f>
        <v>50.96</v>
      </c>
      <c r="G167" s="131">
        <f>G168</f>
        <v>50.917000000000002</v>
      </c>
    </row>
    <row r="168" spans="1:7">
      <c r="A168" s="88" t="s">
        <v>16</v>
      </c>
      <c r="B168" s="88" t="s">
        <v>77</v>
      </c>
      <c r="C168" s="86" t="s">
        <v>81</v>
      </c>
      <c r="D168" s="88" t="s">
        <v>89</v>
      </c>
      <c r="E168" s="156" t="s">
        <v>90</v>
      </c>
      <c r="F168" s="131">
        <v>50.96</v>
      </c>
      <c r="G168" s="131">
        <v>50.917000000000002</v>
      </c>
    </row>
    <row r="169" spans="1:7" ht="24">
      <c r="A169" s="88" t="s">
        <v>16</v>
      </c>
      <c r="B169" s="88" t="s">
        <v>77</v>
      </c>
      <c r="C169" s="86" t="s">
        <v>91</v>
      </c>
      <c r="D169" s="88"/>
      <c r="E169" s="85" t="s">
        <v>92</v>
      </c>
      <c r="F169" s="131">
        <f>F170+F174+F172</f>
        <v>25736.310999999998</v>
      </c>
      <c r="G169" s="131">
        <f>G170+G174+G172</f>
        <v>25188.948999999997</v>
      </c>
    </row>
    <row r="170" spans="1:7" ht="28.15" customHeight="1">
      <c r="A170" s="88" t="s">
        <v>16</v>
      </c>
      <c r="B170" s="88" t="s">
        <v>77</v>
      </c>
      <c r="C170" s="86" t="s">
        <v>91</v>
      </c>
      <c r="D170" s="132" t="s">
        <v>45</v>
      </c>
      <c r="E170" s="133" t="s">
        <v>46</v>
      </c>
      <c r="F170" s="131">
        <f>F171</f>
        <v>1502.94</v>
      </c>
      <c r="G170" s="131">
        <f>G171</f>
        <v>1502.94</v>
      </c>
    </row>
    <row r="171" spans="1:7">
      <c r="A171" s="88" t="s">
        <v>16</v>
      </c>
      <c r="B171" s="88" t="s">
        <v>77</v>
      </c>
      <c r="C171" s="86" t="s">
        <v>91</v>
      </c>
      <c r="D171" s="88" t="s">
        <v>47</v>
      </c>
      <c r="E171" s="85" t="s">
        <v>48</v>
      </c>
      <c r="F171" s="131">
        <v>1502.94</v>
      </c>
      <c r="G171" s="131">
        <v>1502.94</v>
      </c>
    </row>
    <row r="172" spans="1:7" ht="26.45" customHeight="1">
      <c r="A172" s="88" t="s">
        <v>16</v>
      </c>
      <c r="B172" s="88" t="s">
        <v>77</v>
      </c>
      <c r="C172" s="86" t="s">
        <v>91</v>
      </c>
      <c r="D172" s="165" t="s">
        <v>100</v>
      </c>
      <c r="E172" s="133" t="s">
        <v>101</v>
      </c>
      <c r="F172" s="131">
        <f>F173</f>
        <v>795</v>
      </c>
      <c r="G172" s="131">
        <f t="shared" ref="G172" si="22">G173</f>
        <v>795</v>
      </c>
    </row>
    <row r="173" spans="1:7" ht="24">
      <c r="A173" s="88" t="s">
        <v>16</v>
      </c>
      <c r="B173" s="88" t="s">
        <v>77</v>
      </c>
      <c r="C173" s="86" t="s">
        <v>91</v>
      </c>
      <c r="D173" s="88">
        <v>612</v>
      </c>
      <c r="E173" s="85" t="s">
        <v>333</v>
      </c>
      <c r="F173" s="131">
        <v>795</v>
      </c>
      <c r="G173" s="131">
        <v>795</v>
      </c>
    </row>
    <row r="174" spans="1:7">
      <c r="A174" s="88" t="s">
        <v>16</v>
      </c>
      <c r="B174" s="88" t="s">
        <v>77</v>
      </c>
      <c r="C174" s="86" t="s">
        <v>91</v>
      </c>
      <c r="D174" s="132" t="s">
        <v>88</v>
      </c>
      <c r="E174" s="133" t="s">
        <v>74</v>
      </c>
      <c r="F174" s="131">
        <f>F176+F175</f>
        <v>23438.370999999999</v>
      </c>
      <c r="G174" s="131">
        <f t="shared" ref="G174" si="23">G176+G175</f>
        <v>22891.008999999998</v>
      </c>
    </row>
    <row r="175" spans="1:7" ht="36.6" customHeight="1">
      <c r="A175" s="88" t="s">
        <v>16</v>
      </c>
      <c r="B175" s="88" t="s">
        <v>77</v>
      </c>
      <c r="C175" s="86" t="s">
        <v>91</v>
      </c>
      <c r="D175" s="88">
        <v>831</v>
      </c>
      <c r="E175" s="85" t="s">
        <v>93</v>
      </c>
      <c r="F175" s="131">
        <v>23333.370999999999</v>
      </c>
      <c r="G175" s="131">
        <v>22786.008999999998</v>
      </c>
    </row>
    <row r="176" spans="1:7">
      <c r="A176" s="88" t="s">
        <v>16</v>
      </c>
      <c r="B176" s="88" t="s">
        <v>77</v>
      </c>
      <c r="C176" s="86" t="s">
        <v>91</v>
      </c>
      <c r="D176" s="88">
        <v>853</v>
      </c>
      <c r="E176" s="85" t="s">
        <v>94</v>
      </c>
      <c r="F176" s="131">
        <v>105</v>
      </c>
      <c r="G176" s="131">
        <v>105</v>
      </c>
    </row>
    <row r="177" spans="1:7" ht="24.6" customHeight="1">
      <c r="A177" s="88" t="s">
        <v>16</v>
      </c>
      <c r="B177" s="88" t="s">
        <v>77</v>
      </c>
      <c r="C177" s="86" t="s">
        <v>95</v>
      </c>
      <c r="D177" s="88"/>
      <c r="E177" s="85" t="s">
        <v>96</v>
      </c>
      <c r="F177" s="131">
        <f>F178</f>
        <v>506.93700000000001</v>
      </c>
      <c r="G177" s="131">
        <v>506.93700000000001</v>
      </c>
    </row>
    <row r="178" spans="1:7" ht="27" customHeight="1">
      <c r="A178" s="88" t="s">
        <v>16</v>
      </c>
      <c r="B178" s="88" t="s">
        <v>77</v>
      </c>
      <c r="C178" s="86" t="s">
        <v>95</v>
      </c>
      <c r="D178" s="132" t="s">
        <v>45</v>
      </c>
      <c r="E178" s="133" t="s">
        <v>46</v>
      </c>
      <c r="F178" s="131">
        <f>F179</f>
        <v>506.93700000000001</v>
      </c>
      <c r="G178" s="131">
        <f t="shared" ref="G178" si="24">G179</f>
        <v>506.93700000000001</v>
      </c>
    </row>
    <row r="179" spans="1:7">
      <c r="A179" s="88" t="s">
        <v>16</v>
      </c>
      <c r="B179" s="88" t="s">
        <v>77</v>
      </c>
      <c r="C179" s="86" t="s">
        <v>95</v>
      </c>
      <c r="D179" s="88" t="s">
        <v>47</v>
      </c>
      <c r="E179" s="85" t="s">
        <v>48</v>
      </c>
      <c r="F179" s="131">
        <v>506.93700000000001</v>
      </c>
      <c r="G179" s="131">
        <v>506.93700000000001</v>
      </c>
    </row>
    <row r="180" spans="1:7" ht="25.9" customHeight="1">
      <c r="A180" s="4" t="s">
        <v>16</v>
      </c>
      <c r="B180" s="4" t="s">
        <v>77</v>
      </c>
      <c r="C180" s="5" t="s">
        <v>63</v>
      </c>
      <c r="D180" s="5"/>
      <c r="E180" s="201" t="s">
        <v>64</v>
      </c>
      <c r="F180" s="18">
        <f>F181</f>
        <v>363.9</v>
      </c>
      <c r="G180" s="18">
        <f t="shared" ref="G180" si="25">G181</f>
        <v>363.9</v>
      </c>
    </row>
    <row r="181" spans="1:7" ht="58.9" customHeight="1">
      <c r="A181" s="88" t="s">
        <v>16</v>
      </c>
      <c r="B181" s="88" t="s">
        <v>77</v>
      </c>
      <c r="C181" s="145" t="s">
        <v>97</v>
      </c>
      <c r="D181" s="166"/>
      <c r="E181" s="166" t="s">
        <v>98</v>
      </c>
      <c r="F181" s="131">
        <f>F185+F182</f>
        <v>363.9</v>
      </c>
      <c r="G181" s="131">
        <v>363.9</v>
      </c>
    </row>
    <row r="182" spans="1:7" ht="60" customHeight="1">
      <c r="A182" s="88" t="s">
        <v>16</v>
      </c>
      <c r="B182" s="88" t="s">
        <v>77</v>
      </c>
      <c r="C182" s="145" t="s">
        <v>97</v>
      </c>
      <c r="D182" s="132" t="s">
        <v>29</v>
      </c>
      <c r="E182" s="133" t="s">
        <v>30</v>
      </c>
      <c r="F182" s="131">
        <f>F183+F184</f>
        <v>346.9</v>
      </c>
      <c r="G182" s="131">
        <f>G183+G184</f>
        <v>346.9</v>
      </c>
    </row>
    <row r="183" spans="1:7" ht="24">
      <c r="A183" s="88" t="s">
        <v>16</v>
      </c>
      <c r="B183" s="88" t="s">
        <v>77</v>
      </c>
      <c r="C183" s="145" t="s">
        <v>97</v>
      </c>
      <c r="D183" s="155" t="s">
        <v>31</v>
      </c>
      <c r="E183" s="156" t="s">
        <v>32</v>
      </c>
      <c r="F183" s="131">
        <v>266.43599999999998</v>
      </c>
      <c r="G183" s="131">
        <v>266.43599999999998</v>
      </c>
    </row>
    <row r="184" spans="1:7" ht="34.9" customHeight="1">
      <c r="A184" s="88" t="s">
        <v>16</v>
      </c>
      <c r="B184" s="88" t="s">
        <v>77</v>
      </c>
      <c r="C184" s="145" t="s">
        <v>97</v>
      </c>
      <c r="D184" s="155">
        <v>129</v>
      </c>
      <c r="E184" s="156" t="s">
        <v>885</v>
      </c>
      <c r="F184" s="131">
        <v>80.463999999999999</v>
      </c>
      <c r="G184" s="131">
        <v>80.463999999999999</v>
      </c>
    </row>
    <row r="185" spans="1:7" ht="24">
      <c r="A185" s="88" t="s">
        <v>16</v>
      </c>
      <c r="B185" s="88" t="s">
        <v>77</v>
      </c>
      <c r="C185" s="145" t="s">
        <v>97</v>
      </c>
      <c r="D185" s="132" t="s">
        <v>45</v>
      </c>
      <c r="E185" s="133" t="s">
        <v>46</v>
      </c>
      <c r="F185" s="131">
        <f>F186</f>
        <v>17</v>
      </c>
      <c r="G185" s="131">
        <f>G186</f>
        <v>17</v>
      </c>
    </row>
    <row r="186" spans="1:7" ht="24">
      <c r="A186" s="88" t="s">
        <v>16</v>
      </c>
      <c r="B186" s="88" t="s">
        <v>77</v>
      </c>
      <c r="C186" s="145" t="s">
        <v>97</v>
      </c>
      <c r="D186" s="88" t="s">
        <v>47</v>
      </c>
      <c r="E186" s="85" t="s">
        <v>48</v>
      </c>
      <c r="F186" s="131">
        <v>17</v>
      </c>
      <c r="G186" s="131">
        <v>17</v>
      </c>
    </row>
    <row r="187" spans="1:7">
      <c r="A187" s="4" t="s">
        <v>16</v>
      </c>
      <c r="B187" s="4" t="s">
        <v>77</v>
      </c>
      <c r="C187" s="5" t="s">
        <v>23</v>
      </c>
      <c r="D187" s="4"/>
      <c r="E187" s="201" t="s">
        <v>24</v>
      </c>
      <c r="F187" s="18">
        <f>F188</f>
        <v>49603.271999999997</v>
      </c>
      <c r="G187" s="18">
        <f t="shared" ref="G187" si="26">G188</f>
        <v>49559.102999999996</v>
      </c>
    </row>
    <row r="188" spans="1:7" ht="24">
      <c r="A188" s="4" t="s">
        <v>16</v>
      </c>
      <c r="B188" s="4" t="s">
        <v>77</v>
      </c>
      <c r="C188" s="19" t="s">
        <v>25</v>
      </c>
      <c r="D188" s="4"/>
      <c r="E188" s="201" t="s">
        <v>26</v>
      </c>
      <c r="F188" s="18">
        <f>F189+F193+F201</f>
        <v>49603.271999999997</v>
      </c>
      <c r="G188" s="18">
        <f t="shared" ref="G188" si="27">G189+G193+G201</f>
        <v>49559.102999999996</v>
      </c>
    </row>
    <row r="189" spans="1:7" ht="36">
      <c r="A189" s="88" t="s">
        <v>16</v>
      </c>
      <c r="B189" s="88" t="s">
        <v>77</v>
      </c>
      <c r="C189" s="86" t="s">
        <v>55</v>
      </c>
      <c r="D189" s="155"/>
      <c r="E189" s="156" t="s">
        <v>56</v>
      </c>
      <c r="F189" s="131">
        <f>F190</f>
        <v>2109.1570000000002</v>
      </c>
      <c r="G189" s="131">
        <f t="shared" ref="G189" si="28">G190</f>
        <v>2108.5100000000002</v>
      </c>
    </row>
    <row r="190" spans="1:7" ht="60">
      <c r="A190" s="88" t="s">
        <v>16</v>
      </c>
      <c r="B190" s="88" t="s">
        <v>77</v>
      </c>
      <c r="C190" s="86" t="s">
        <v>55</v>
      </c>
      <c r="D190" s="132" t="s">
        <v>29</v>
      </c>
      <c r="E190" s="133" t="s">
        <v>30</v>
      </c>
      <c r="F190" s="131">
        <f>F191+F192</f>
        <v>2109.1570000000002</v>
      </c>
      <c r="G190" s="131">
        <v>2108.5100000000002</v>
      </c>
    </row>
    <row r="191" spans="1:7" ht="24">
      <c r="A191" s="88" t="s">
        <v>16</v>
      </c>
      <c r="B191" s="88" t="s">
        <v>77</v>
      </c>
      <c r="C191" s="86" t="s">
        <v>55</v>
      </c>
      <c r="D191" s="155" t="s">
        <v>31</v>
      </c>
      <c r="E191" s="156" t="s">
        <v>32</v>
      </c>
      <c r="F191" s="131">
        <v>1619.95</v>
      </c>
      <c r="G191" s="131">
        <v>1619.9490000000001</v>
      </c>
    </row>
    <row r="192" spans="1:7" ht="38.450000000000003" customHeight="1">
      <c r="A192" s="88" t="s">
        <v>16</v>
      </c>
      <c r="B192" s="88" t="s">
        <v>77</v>
      </c>
      <c r="C192" s="86" t="s">
        <v>55</v>
      </c>
      <c r="D192" s="155">
        <v>129</v>
      </c>
      <c r="E192" s="156" t="s">
        <v>885</v>
      </c>
      <c r="F192" s="131">
        <v>489.20699999999999</v>
      </c>
      <c r="G192" s="131">
        <v>488.56099999999998</v>
      </c>
    </row>
    <row r="193" spans="1:7" ht="24">
      <c r="A193" s="88" t="s">
        <v>16</v>
      </c>
      <c r="B193" s="88" t="s">
        <v>77</v>
      </c>
      <c r="C193" s="86" t="s">
        <v>99</v>
      </c>
      <c r="D193" s="155"/>
      <c r="E193" s="162" t="s">
        <v>82</v>
      </c>
      <c r="F193" s="131">
        <f>F194+F197+F199</f>
        <v>22164.237000000001</v>
      </c>
      <c r="G193" s="131">
        <v>22132.723999999998</v>
      </c>
    </row>
    <row r="194" spans="1:7" ht="60">
      <c r="A194" s="88" t="s">
        <v>16</v>
      </c>
      <c r="B194" s="88" t="s">
        <v>77</v>
      </c>
      <c r="C194" s="86" t="s">
        <v>99</v>
      </c>
      <c r="D194" s="132" t="s">
        <v>29</v>
      </c>
      <c r="E194" s="133" t="s">
        <v>30</v>
      </c>
      <c r="F194" s="131">
        <f>F195+F196</f>
        <v>21523.237000000001</v>
      </c>
      <c r="G194" s="131">
        <f t="shared" ref="G194" si="29">G195+G196</f>
        <v>21499.913</v>
      </c>
    </row>
    <row r="195" spans="1:7">
      <c r="A195" s="88" t="s">
        <v>16</v>
      </c>
      <c r="B195" s="88" t="s">
        <v>77</v>
      </c>
      <c r="C195" s="86" t="s">
        <v>99</v>
      </c>
      <c r="D195" s="155" t="s">
        <v>83</v>
      </c>
      <c r="E195" s="156" t="s">
        <v>84</v>
      </c>
      <c r="F195" s="131">
        <v>16530.324000000001</v>
      </c>
      <c r="G195" s="131">
        <v>16522.044999999998</v>
      </c>
    </row>
    <row r="196" spans="1:7" ht="38.450000000000003" customHeight="1">
      <c r="A196" s="88" t="s">
        <v>16</v>
      </c>
      <c r="B196" s="88" t="s">
        <v>77</v>
      </c>
      <c r="C196" s="86" t="s">
        <v>99</v>
      </c>
      <c r="D196" s="155">
        <v>119</v>
      </c>
      <c r="E196" s="156" t="s">
        <v>86</v>
      </c>
      <c r="F196" s="131">
        <v>4992.9129999999996</v>
      </c>
      <c r="G196" s="131">
        <v>4977.8680000000004</v>
      </c>
    </row>
    <row r="197" spans="1:7" ht="24">
      <c r="A197" s="88" t="s">
        <v>16</v>
      </c>
      <c r="B197" s="88" t="s">
        <v>77</v>
      </c>
      <c r="C197" s="86" t="s">
        <v>99</v>
      </c>
      <c r="D197" s="132" t="s">
        <v>45</v>
      </c>
      <c r="E197" s="133" t="s">
        <v>46</v>
      </c>
      <c r="F197" s="131">
        <f>F198</f>
        <v>638.5</v>
      </c>
      <c r="G197" s="131">
        <v>630.32500000000005</v>
      </c>
    </row>
    <row r="198" spans="1:7">
      <c r="A198" s="88" t="s">
        <v>16</v>
      </c>
      <c r="B198" s="88" t="s">
        <v>77</v>
      </c>
      <c r="C198" s="86" t="s">
        <v>99</v>
      </c>
      <c r="D198" s="88" t="s">
        <v>47</v>
      </c>
      <c r="E198" s="85" t="s">
        <v>48</v>
      </c>
      <c r="F198" s="131">
        <v>638.5</v>
      </c>
      <c r="G198" s="131">
        <v>620.5</v>
      </c>
    </row>
    <row r="199" spans="1:7" ht="24">
      <c r="A199" s="88" t="s">
        <v>16</v>
      </c>
      <c r="B199" s="88" t="s">
        <v>77</v>
      </c>
      <c r="C199" s="86" t="s">
        <v>99</v>
      </c>
      <c r="D199" s="88">
        <v>300</v>
      </c>
      <c r="E199" s="85" t="s">
        <v>49</v>
      </c>
      <c r="F199" s="131">
        <f>F200</f>
        <v>2.5</v>
      </c>
      <c r="G199" s="131">
        <f t="shared" ref="G199" si="30">G200</f>
        <v>2.4860000000000002</v>
      </c>
    </row>
    <row r="200" spans="1:7" ht="36" customHeight="1">
      <c r="A200" s="88" t="s">
        <v>16</v>
      </c>
      <c r="B200" s="88" t="s">
        <v>77</v>
      </c>
      <c r="C200" s="86" t="s">
        <v>99</v>
      </c>
      <c r="D200" s="88">
        <v>321</v>
      </c>
      <c r="E200" s="85" t="s">
        <v>50</v>
      </c>
      <c r="F200" s="131">
        <v>2.5</v>
      </c>
      <c r="G200" s="131">
        <v>2.4860000000000002</v>
      </c>
    </row>
    <row r="201" spans="1:7" ht="24">
      <c r="A201" s="4" t="s">
        <v>16</v>
      </c>
      <c r="B201" s="4" t="s">
        <v>77</v>
      </c>
      <c r="C201" s="5" t="s">
        <v>43</v>
      </c>
      <c r="D201" s="22"/>
      <c r="E201" s="23" t="s">
        <v>44</v>
      </c>
      <c r="F201" s="18">
        <f>F202+F209+F214+F212</f>
        <v>25329.878000000001</v>
      </c>
      <c r="G201" s="18">
        <f>G202+G209+G214+G212</f>
        <v>25317.868999999999</v>
      </c>
    </row>
    <row r="202" spans="1:7" ht="60">
      <c r="A202" s="4" t="s">
        <v>16</v>
      </c>
      <c r="B202" s="4" t="s">
        <v>77</v>
      </c>
      <c r="C202" s="5" t="s">
        <v>43</v>
      </c>
      <c r="D202" s="20" t="s">
        <v>29</v>
      </c>
      <c r="E202" s="21" t="s">
        <v>30</v>
      </c>
      <c r="F202" s="18">
        <f>F203+F205+F206+F207+F208+F204</f>
        <v>5616.389000000001</v>
      </c>
      <c r="G202" s="18">
        <f>G203+G205+G206+G207+G208+G204</f>
        <v>5616.3870000000006</v>
      </c>
    </row>
    <row r="203" spans="1:7">
      <c r="A203" s="88" t="s">
        <v>16</v>
      </c>
      <c r="B203" s="88" t="s">
        <v>77</v>
      </c>
      <c r="C203" s="86" t="s">
        <v>43</v>
      </c>
      <c r="D203" s="155" t="s">
        <v>83</v>
      </c>
      <c r="E203" s="156" t="s">
        <v>84</v>
      </c>
      <c r="F203" s="131">
        <v>3168.1210000000001</v>
      </c>
      <c r="G203" s="131">
        <v>3168.1210000000001</v>
      </c>
    </row>
    <row r="204" spans="1:7" ht="24">
      <c r="A204" s="88" t="s">
        <v>16</v>
      </c>
      <c r="B204" s="88" t="s">
        <v>77</v>
      </c>
      <c r="C204" s="86" t="s">
        <v>43</v>
      </c>
      <c r="D204" s="155">
        <v>112</v>
      </c>
      <c r="E204" s="156" t="s">
        <v>85</v>
      </c>
      <c r="F204" s="131">
        <v>220.596</v>
      </c>
      <c r="G204" s="131">
        <v>220.596</v>
      </c>
    </row>
    <row r="205" spans="1:7" ht="48">
      <c r="A205" s="88" t="s">
        <v>16</v>
      </c>
      <c r="B205" s="88" t="s">
        <v>77</v>
      </c>
      <c r="C205" s="86" t="s">
        <v>43</v>
      </c>
      <c r="D205" s="155">
        <v>119</v>
      </c>
      <c r="E205" s="156" t="s">
        <v>86</v>
      </c>
      <c r="F205" s="131">
        <v>915.04</v>
      </c>
      <c r="G205" s="131">
        <v>915.04</v>
      </c>
    </row>
    <row r="206" spans="1:7" ht="24">
      <c r="A206" s="88" t="s">
        <v>16</v>
      </c>
      <c r="B206" s="88" t="s">
        <v>77</v>
      </c>
      <c r="C206" s="86" t="s">
        <v>43</v>
      </c>
      <c r="D206" s="155" t="s">
        <v>31</v>
      </c>
      <c r="E206" s="156" t="s">
        <v>32</v>
      </c>
      <c r="F206" s="131">
        <v>640.80600000000004</v>
      </c>
      <c r="G206" s="131">
        <v>640.80499999999995</v>
      </c>
    </row>
    <row r="207" spans="1:7" ht="36">
      <c r="A207" s="88" t="s">
        <v>16</v>
      </c>
      <c r="B207" s="88" t="s">
        <v>77</v>
      </c>
      <c r="C207" s="86" t="s">
        <v>43</v>
      </c>
      <c r="D207" s="155" t="s">
        <v>33</v>
      </c>
      <c r="E207" s="156" t="s">
        <v>34</v>
      </c>
      <c r="F207" s="131">
        <v>381.512</v>
      </c>
      <c r="G207" s="131">
        <v>381.51100000000002</v>
      </c>
    </row>
    <row r="208" spans="1:7" ht="37.15" customHeight="1">
      <c r="A208" s="88" t="s">
        <v>16</v>
      </c>
      <c r="B208" s="88" t="s">
        <v>77</v>
      </c>
      <c r="C208" s="86" t="s">
        <v>43</v>
      </c>
      <c r="D208" s="155">
        <v>129</v>
      </c>
      <c r="E208" s="156" t="s">
        <v>885</v>
      </c>
      <c r="F208" s="131">
        <v>290.31400000000002</v>
      </c>
      <c r="G208" s="131">
        <v>290.31400000000002</v>
      </c>
    </row>
    <row r="209" spans="1:7" ht="24">
      <c r="A209" s="4" t="s">
        <v>16</v>
      </c>
      <c r="B209" s="4" t="s">
        <v>77</v>
      </c>
      <c r="C209" s="5" t="s">
        <v>43</v>
      </c>
      <c r="D209" s="20" t="s">
        <v>45</v>
      </c>
      <c r="E209" s="21" t="s">
        <v>46</v>
      </c>
      <c r="F209" s="18">
        <f>F210+F211</f>
        <v>413.34800000000001</v>
      </c>
      <c r="G209" s="18">
        <f>G210+G211</f>
        <v>401.34100000000001</v>
      </c>
    </row>
    <row r="210" spans="1:7">
      <c r="A210" s="4" t="s">
        <v>16</v>
      </c>
      <c r="B210" s="4" t="s">
        <v>77</v>
      </c>
      <c r="C210" s="5" t="s">
        <v>43</v>
      </c>
      <c r="D210" s="4" t="s">
        <v>47</v>
      </c>
      <c r="E210" s="201" t="s">
        <v>48</v>
      </c>
      <c r="F210" s="18">
        <v>343.517</v>
      </c>
      <c r="G210" s="18">
        <v>331.51100000000002</v>
      </c>
    </row>
    <row r="211" spans="1:7">
      <c r="A211" s="4" t="s">
        <v>16</v>
      </c>
      <c r="B211" s="4" t="s">
        <v>77</v>
      </c>
      <c r="C211" s="5" t="s">
        <v>43</v>
      </c>
      <c r="D211" s="88">
        <v>247</v>
      </c>
      <c r="E211" s="85" t="s">
        <v>87</v>
      </c>
      <c r="F211" s="131">
        <v>69.831000000000003</v>
      </c>
      <c r="G211" s="131">
        <v>69.83</v>
      </c>
    </row>
    <row r="212" spans="1:7" ht="24">
      <c r="A212" s="88" t="s">
        <v>16</v>
      </c>
      <c r="B212" s="88" t="s">
        <v>77</v>
      </c>
      <c r="C212" s="86" t="s">
        <v>43</v>
      </c>
      <c r="D212" s="88">
        <v>300</v>
      </c>
      <c r="E212" s="85" t="s">
        <v>49</v>
      </c>
      <c r="F212" s="159">
        <f>F213</f>
        <v>3.67</v>
      </c>
      <c r="G212" s="159">
        <f t="shared" ref="G212" si="31">G213</f>
        <v>3.67</v>
      </c>
    </row>
    <row r="213" spans="1:7" ht="36">
      <c r="A213" s="88" t="s">
        <v>16</v>
      </c>
      <c r="B213" s="88" t="s">
        <v>77</v>
      </c>
      <c r="C213" s="86" t="s">
        <v>43</v>
      </c>
      <c r="D213" s="88">
        <v>321</v>
      </c>
      <c r="E213" s="85" t="s">
        <v>50</v>
      </c>
      <c r="F213" s="159">
        <v>3.67</v>
      </c>
      <c r="G213" s="159">
        <v>3.67</v>
      </c>
    </row>
    <row r="214" spans="1:7" ht="36">
      <c r="A214" s="88" t="s">
        <v>16</v>
      </c>
      <c r="B214" s="88" t="s">
        <v>77</v>
      </c>
      <c r="C214" s="86" t="s">
        <v>43</v>
      </c>
      <c r="D214" s="165" t="s">
        <v>100</v>
      </c>
      <c r="E214" s="133" t="s">
        <v>101</v>
      </c>
      <c r="F214" s="131">
        <f>F215</f>
        <v>19296.471000000001</v>
      </c>
      <c r="G214" s="131">
        <f t="shared" ref="G214" si="32">G215</f>
        <v>19296.471000000001</v>
      </c>
    </row>
    <row r="215" spans="1:7" ht="60">
      <c r="A215" s="88" t="s">
        <v>16</v>
      </c>
      <c r="B215" s="88" t="s">
        <v>77</v>
      </c>
      <c r="C215" s="86" t="s">
        <v>43</v>
      </c>
      <c r="D215" s="88" t="s">
        <v>102</v>
      </c>
      <c r="E215" s="85" t="s">
        <v>103</v>
      </c>
      <c r="F215" s="131">
        <v>19296.471000000001</v>
      </c>
      <c r="G215" s="131">
        <v>19296.471000000001</v>
      </c>
    </row>
    <row r="216" spans="1:7" ht="36">
      <c r="A216" s="15" t="s">
        <v>16</v>
      </c>
      <c r="B216" s="15" t="s">
        <v>77</v>
      </c>
      <c r="C216" s="12" t="s">
        <v>104</v>
      </c>
      <c r="D216" s="15"/>
      <c r="E216" s="16" t="s">
        <v>105</v>
      </c>
      <c r="F216" s="18">
        <f>F217+F233</f>
        <v>22440.565000000002</v>
      </c>
      <c r="G216" s="18">
        <f t="shared" ref="G216" si="33">G217+G233</f>
        <v>21595.696</v>
      </c>
    </row>
    <row r="217" spans="1:7" ht="36">
      <c r="A217" s="4" t="s">
        <v>16</v>
      </c>
      <c r="B217" s="4" t="s">
        <v>77</v>
      </c>
      <c r="C217" s="5" t="s">
        <v>106</v>
      </c>
      <c r="D217" s="4"/>
      <c r="E217" s="201" t="s">
        <v>107</v>
      </c>
      <c r="F217" s="18">
        <f>F218+F229</f>
        <v>2768.6660000000002</v>
      </c>
      <c r="G217" s="18">
        <f t="shared" ref="G217" si="34">G218+G229</f>
        <v>1995.768</v>
      </c>
    </row>
    <row r="218" spans="1:7" ht="24">
      <c r="A218" s="4" t="s">
        <v>16</v>
      </c>
      <c r="B218" s="4" t="s">
        <v>77</v>
      </c>
      <c r="C218" s="5" t="s">
        <v>108</v>
      </c>
      <c r="D218" s="4"/>
      <c r="E218" s="201" t="s">
        <v>109</v>
      </c>
      <c r="F218" s="18">
        <f>F219+F225+F222</f>
        <v>2155.1660000000002</v>
      </c>
      <c r="G218" s="18">
        <f t="shared" ref="G218" si="35">G219+G225+G222</f>
        <v>1428.345</v>
      </c>
    </row>
    <row r="219" spans="1:7" ht="24">
      <c r="A219" s="4" t="s">
        <v>16</v>
      </c>
      <c r="B219" s="4" t="s">
        <v>77</v>
      </c>
      <c r="C219" s="5" t="s">
        <v>110</v>
      </c>
      <c r="D219" s="4"/>
      <c r="E219" s="201" t="s">
        <v>111</v>
      </c>
      <c r="F219" s="18">
        <f t="shared" ref="F219:G220" si="36">F220</f>
        <v>267.5</v>
      </c>
      <c r="G219" s="131">
        <f t="shared" si="36"/>
        <v>267.5</v>
      </c>
    </row>
    <row r="220" spans="1:7" ht="24">
      <c r="A220" s="4" t="s">
        <v>16</v>
      </c>
      <c r="B220" s="4" t="s">
        <v>77</v>
      </c>
      <c r="C220" s="5" t="s">
        <v>110</v>
      </c>
      <c r="D220" s="20" t="s">
        <v>45</v>
      </c>
      <c r="E220" s="21" t="s">
        <v>46</v>
      </c>
      <c r="F220" s="18">
        <f t="shared" si="36"/>
        <v>267.5</v>
      </c>
      <c r="G220" s="131">
        <f t="shared" si="36"/>
        <v>267.5</v>
      </c>
    </row>
    <row r="221" spans="1:7">
      <c r="A221" s="4" t="s">
        <v>16</v>
      </c>
      <c r="B221" s="4" t="s">
        <v>77</v>
      </c>
      <c r="C221" s="5" t="s">
        <v>110</v>
      </c>
      <c r="D221" s="4" t="s">
        <v>47</v>
      </c>
      <c r="E221" s="201" t="s">
        <v>48</v>
      </c>
      <c r="F221" s="18">
        <v>267.5</v>
      </c>
      <c r="G221" s="131">
        <v>267.5</v>
      </c>
    </row>
    <row r="222" spans="1:7" ht="36">
      <c r="A222" s="88" t="s">
        <v>16</v>
      </c>
      <c r="B222" s="88" t="s">
        <v>77</v>
      </c>
      <c r="C222" s="86" t="s">
        <v>581</v>
      </c>
      <c r="D222" s="88"/>
      <c r="E222" s="85" t="s">
        <v>582</v>
      </c>
      <c r="F222" s="131">
        <f>F223</f>
        <v>104.8</v>
      </c>
      <c r="G222" s="131">
        <f t="shared" ref="G222:G223" si="37">G223</f>
        <v>104.717</v>
      </c>
    </row>
    <row r="223" spans="1:7" ht="24">
      <c r="A223" s="88" t="s">
        <v>16</v>
      </c>
      <c r="B223" s="88" t="s">
        <v>77</v>
      </c>
      <c r="C223" s="86" t="s">
        <v>581</v>
      </c>
      <c r="D223" s="132" t="s">
        <v>45</v>
      </c>
      <c r="E223" s="133" t="s">
        <v>46</v>
      </c>
      <c r="F223" s="131">
        <f>F224</f>
        <v>104.8</v>
      </c>
      <c r="G223" s="131">
        <f t="shared" si="37"/>
        <v>104.717</v>
      </c>
    </row>
    <row r="224" spans="1:7">
      <c r="A224" s="88" t="s">
        <v>16</v>
      </c>
      <c r="B224" s="88" t="s">
        <v>77</v>
      </c>
      <c r="C224" s="86" t="s">
        <v>581</v>
      </c>
      <c r="D224" s="88" t="s">
        <v>47</v>
      </c>
      <c r="E224" s="85" t="s">
        <v>48</v>
      </c>
      <c r="F224" s="131">
        <v>104.8</v>
      </c>
      <c r="G224" s="131">
        <v>104.717</v>
      </c>
    </row>
    <row r="225" spans="1:7">
      <c r="A225" s="4" t="s">
        <v>16</v>
      </c>
      <c r="B225" s="4" t="s">
        <v>77</v>
      </c>
      <c r="C225" s="5" t="s">
        <v>112</v>
      </c>
      <c r="D225" s="4"/>
      <c r="E225" s="201" t="s">
        <v>113</v>
      </c>
      <c r="F225" s="18">
        <f>F226</f>
        <v>1782.866</v>
      </c>
      <c r="G225" s="131">
        <f t="shared" ref="G225" si="38">G226</f>
        <v>1056.1279999999999</v>
      </c>
    </row>
    <row r="226" spans="1:7" ht="24">
      <c r="A226" s="4" t="s">
        <v>16</v>
      </c>
      <c r="B226" s="4" t="s">
        <v>77</v>
      </c>
      <c r="C226" s="5" t="s">
        <v>112</v>
      </c>
      <c r="D226" s="20" t="s">
        <v>45</v>
      </c>
      <c r="E226" s="21" t="s">
        <v>46</v>
      </c>
      <c r="F226" s="18">
        <f>F228+F227</f>
        <v>1782.866</v>
      </c>
      <c r="G226" s="131">
        <f t="shared" ref="G226" si="39">G228+G227</f>
        <v>1056.1279999999999</v>
      </c>
    </row>
    <row r="227" spans="1:7">
      <c r="A227" s="4" t="s">
        <v>16</v>
      </c>
      <c r="B227" s="4" t="s">
        <v>77</v>
      </c>
      <c r="C227" s="5" t="s">
        <v>112</v>
      </c>
      <c r="D227" s="4" t="s">
        <v>47</v>
      </c>
      <c r="E227" s="201" t="s">
        <v>48</v>
      </c>
      <c r="F227" s="18">
        <v>1065.5150000000001</v>
      </c>
      <c r="G227" s="131">
        <v>459.18400000000003</v>
      </c>
    </row>
    <row r="228" spans="1:7">
      <c r="A228" s="4" t="s">
        <v>16</v>
      </c>
      <c r="B228" s="4" t="s">
        <v>77</v>
      </c>
      <c r="C228" s="5" t="s">
        <v>112</v>
      </c>
      <c r="D228" s="4">
        <v>247</v>
      </c>
      <c r="E228" s="201" t="s">
        <v>87</v>
      </c>
      <c r="F228" s="18">
        <v>717.351</v>
      </c>
      <c r="G228" s="131">
        <v>596.94399999999996</v>
      </c>
    </row>
    <row r="229" spans="1:7" ht="24">
      <c r="A229" s="4" t="s">
        <v>16</v>
      </c>
      <c r="B229" s="4" t="s">
        <v>77</v>
      </c>
      <c r="C229" s="5" t="s">
        <v>583</v>
      </c>
      <c r="D229" s="4"/>
      <c r="E229" s="201" t="s">
        <v>584</v>
      </c>
      <c r="F229" s="18">
        <f>F230</f>
        <v>613.5</v>
      </c>
      <c r="G229" s="18">
        <f t="shared" ref="G229:G231" si="40">G230</f>
        <v>567.423</v>
      </c>
    </row>
    <row r="230" spans="1:7" ht="24">
      <c r="A230" s="88" t="s">
        <v>16</v>
      </c>
      <c r="B230" s="88" t="s">
        <v>77</v>
      </c>
      <c r="C230" s="86" t="s">
        <v>585</v>
      </c>
      <c r="D230" s="88"/>
      <c r="E230" s="85" t="s">
        <v>586</v>
      </c>
      <c r="F230" s="131">
        <f>F231</f>
        <v>613.5</v>
      </c>
      <c r="G230" s="131">
        <f t="shared" si="40"/>
        <v>567.423</v>
      </c>
    </row>
    <row r="231" spans="1:7" ht="24">
      <c r="A231" s="88" t="s">
        <v>16</v>
      </c>
      <c r="B231" s="88" t="s">
        <v>77</v>
      </c>
      <c r="C231" s="86" t="s">
        <v>585</v>
      </c>
      <c r="D231" s="132" t="s">
        <v>45</v>
      </c>
      <c r="E231" s="133" t="s">
        <v>46</v>
      </c>
      <c r="F231" s="131">
        <f>F232</f>
        <v>613.5</v>
      </c>
      <c r="G231" s="131">
        <f t="shared" si="40"/>
        <v>567.423</v>
      </c>
    </row>
    <row r="232" spans="1:7">
      <c r="A232" s="88" t="s">
        <v>16</v>
      </c>
      <c r="B232" s="88" t="s">
        <v>77</v>
      </c>
      <c r="C232" s="86" t="s">
        <v>585</v>
      </c>
      <c r="D232" s="88" t="s">
        <v>47</v>
      </c>
      <c r="E232" s="85" t="s">
        <v>48</v>
      </c>
      <c r="F232" s="131">
        <v>613.5</v>
      </c>
      <c r="G232" s="131">
        <v>567.423</v>
      </c>
    </row>
    <row r="233" spans="1:7">
      <c r="A233" s="88" t="s">
        <v>16</v>
      </c>
      <c r="B233" s="88" t="s">
        <v>77</v>
      </c>
      <c r="C233" s="86" t="s">
        <v>587</v>
      </c>
      <c r="D233" s="88"/>
      <c r="E233" s="85" t="s">
        <v>24</v>
      </c>
      <c r="F233" s="131">
        <f>F234</f>
        <v>19671.899000000001</v>
      </c>
      <c r="G233" s="131">
        <f>G234</f>
        <v>19599.928</v>
      </c>
    </row>
    <row r="234" spans="1:7" ht="36">
      <c r="A234" s="88" t="s">
        <v>16</v>
      </c>
      <c r="B234" s="88" t="s">
        <v>77</v>
      </c>
      <c r="C234" s="86" t="s">
        <v>588</v>
      </c>
      <c r="D234" s="88"/>
      <c r="E234" s="85" t="s">
        <v>589</v>
      </c>
      <c r="F234" s="131">
        <f>F235+F242</f>
        <v>19671.899000000001</v>
      </c>
      <c r="G234" s="131">
        <f t="shared" ref="G234" si="41">G235+G242</f>
        <v>19599.928</v>
      </c>
    </row>
    <row r="235" spans="1:7" ht="36">
      <c r="A235" s="88" t="s">
        <v>16</v>
      </c>
      <c r="B235" s="88" t="s">
        <v>77</v>
      </c>
      <c r="C235" s="86" t="s">
        <v>590</v>
      </c>
      <c r="D235" s="88"/>
      <c r="E235" s="85" t="s">
        <v>119</v>
      </c>
      <c r="F235" s="131">
        <f>F236+F240</f>
        <v>10611.277000000002</v>
      </c>
      <c r="G235" s="131">
        <f>G236+G240</f>
        <v>10578.771000000001</v>
      </c>
    </row>
    <row r="236" spans="1:7" ht="60">
      <c r="A236" s="88" t="s">
        <v>16</v>
      </c>
      <c r="B236" s="88" t="s">
        <v>77</v>
      </c>
      <c r="C236" s="86" t="s">
        <v>590</v>
      </c>
      <c r="D236" s="132" t="s">
        <v>29</v>
      </c>
      <c r="E236" s="133" t="s">
        <v>30</v>
      </c>
      <c r="F236" s="131">
        <f>F237+F239+F238</f>
        <v>10255.417000000001</v>
      </c>
      <c r="G236" s="131">
        <f>G237+G239+G238</f>
        <v>10244.819000000001</v>
      </c>
    </row>
    <row r="237" spans="1:7" ht="24">
      <c r="A237" s="88" t="s">
        <v>16</v>
      </c>
      <c r="B237" s="88" t="s">
        <v>77</v>
      </c>
      <c r="C237" s="86" t="s">
        <v>590</v>
      </c>
      <c r="D237" s="155" t="s">
        <v>31</v>
      </c>
      <c r="E237" s="156" t="s">
        <v>32</v>
      </c>
      <c r="F237" s="131">
        <v>6479.3990000000003</v>
      </c>
      <c r="G237" s="131">
        <v>6479.2790000000005</v>
      </c>
    </row>
    <row r="238" spans="1:7" ht="36">
      <c r="A238" s="88" t="s">
        <v>16</v>
      </c>
      <c r="B238" s="88" t="s">
        <v>77</v>
      </c>
      <c r="C238" s="86" t="s">
        <v>590</v>
      </c>
      <c r="D238" s="155" t="s">
        <v>33</v>
      </c>
      <c r="E238" s="156" t="s">
        <v>34</v>
      </c>
      <c r="F238" s="131">
        <v>1397.5</v>
      </c>
      <c r="G238" s="131">
        <v>1397.4190000000001</v>
      </c>
    </row>
    <row r="239" spans="1:7" ht="36" customHeight="1">
      <c r="A239" s="88" t="s">
        <v>16</v>
      </c>
      <c r="B239" s="88" t="s">
        <v>77</v>
      </c>
      <c r="C239" s="86" t="s">
        <v>590</v>
      </c>
      <c r="D239" s="155">
        <v>129</v>
      </c>
      <c r="E239" s="156" t="s">
        <v>885</v>
      </c>
      <c r="F239" s="131">
        <v>2378.518</v>
      </c>
      <c r="G239" s="131">
        <v>2368.1210000000001</v>
      </c>
    </row>
    <row r="240" spans="1:7" ht="24">
      <c r="A240" s="88" t="s">
        <v>16</v>
      </c>
      <c r="B240" s="88" t="s">
        <v>77</v>
      </c>
      <c r="C240" s="86" t="s">
        <v>590</v>
      </c>
      <c r="D240" s="132" t="s">
        <v>45</v>
      </c>
      <c r="E240" s="133" t="s">
        <v>46</v>
      </c>
      <c r="F240" s="131">
        <f>F241</f>
        <v>355.86</v>
      </c>
      <c r="G240" s="131">
        <f>G241</f>
        <v>333.952</v>
      </c>
    </row>
    <row r="241" spans="1:7">
      <c r="A241" s="88" t="s">
        <v>16</v>
      </c>
      <c r="B241" s="88" t="s">
        <v>77</v>
      </c>
      <c r="C241" s="86" t="s">
        <v>590</v>
      </c>
      <c r="D241" s="88" t="s">
        <v>47</v>
      </c>
      <c r="E241" s="85" t="s">
        <v>48</v>
      </c>
      <c r="F241" s="131">
        <v>355.86</v>
      </c>
      <c r="G241" s="131">
        <v>333.952</v>
      </c>
    </row>
    <row r="242" spans="1:7" ht="36">
      <c r="A242" s="88" t="s">
        <v>16</v>
      </c>
      <c r="B242" s="88" t="s">
        <v>77</v>
      </c>
      <c r="C242" s="86" t="s">
        <v>591</v>
      </c>
      <c r="D242" s="155"/>
      <c r="E242" s="156" t="s">
        <v>56</v>
      </c>
      <c r="F242" s="131">
        <f>F243</f>
        <v>9060.6219999999994</v>
      </c>
      <c r="G242" s="131">
        <f t="shared" ref="G242" si="42">G243</f>
        <v>9021.1569999999992</v>
      </c>
    </row>
    <row r="243" spans="1:7" ht="60">
      <c r="A243" s="88" t="s">
        <v>16</v>
      </c>
      <c r="B243" s="88" t="s">
        <v>77</v>
      </c>
      <c r="C243" s="86" t="s">
        <v>591</v>
      </c>
      <c r="D243" s="132" t="s">
        <v>29</v>
      </c>
      <c r="E243" s="133" t="s">
        <v>30</v>
      </c>
      <c r="F243" s="131">
        <f>F244+F245</f>
        <v>9060.6219999999994</v>
      </c>
      <c r="G243" s="131">
        <f t="shared" ref="G243" si="43">G244+G245</f>
        <v>9021.1569999999992</v>
      </c>
    </row>
    <row r="244" spans="1:7" ht="24">
      <c r="A244" s="88" t="s">
        <v>16</v>
      </c>
      <c r="B244" s="88" t="s">
        <v>77</v>
      </c>
      <c r="C244" s="86" t="s">
        <v>591</v>
      </c>
      <c r="D244" s="155" t="s">
        <v>31</v>
      </c>
      <c r="E244" s="156" t="s">
        <v>32</v>
      </c>
      <c r="F244" s="131">
        <v>6970.5240000000003</v>
      </c>
      <c r="G244" s="131">
        <v>6933.6790000000001</v>
      </c>
    </row>
    <row r="245" spans="1:7" ht="35.450000000000003" customHeight="1">
      <c r="A245" s="88" t="s">
        <v>16</v>
      </c>
      <c r="B245" s="88" t="s">
        <v>77</v>
      </c>
      <c r="C245" s="86" t="s">
        <v>591</v>
      </c>
      <c r="D245" s="155">
        <v>129</v>
      </c>
      <c r="E245" s="156" t="s">
        <v>885</v>
      </c>
      <c r="F245" s="131">
        <v>2090.098</v>
      </c>
      <c r="G245" s="131">
        <v>2087.4780000000001</v>
      </c>
    </row>
    <row r="246" spans="1:7" ht="36">
      <c r="A246" s="15" t="s">
        <v>16</v>
      </c>
      <c r="B246" s="15" t="s">
        <v>77</v>
      </c>
      <c r="C246" s="33" t="s">
        <v>114</v>
      </c>
      <c r="D246" s="15"/>
      <c r="E246" s="34" t="s">
        <v>115</v>
      </c>
      <c r="F246" s="17">
        <f>F247</f>
        <v>10959.529</v>
      </c>
      <c r="G246" s="17">
        <f>G247</f>
        <v>10927.803</v>
      </c>
    </row>
    <row r="247" spans="1:7" ht="24">
      <c r="A247" s="88" t="s">
        <v>16</v>
      </c>
      <c r="B247" s="88" t="s">
        <v>77</v>
      </c>
      <c r="C247" s="170" t="s">
        <v>116</v>
      </c>
      <c r="D247" s="171"/>
      <c r="E247" s="162" t="s">
        <v>24</v>
      </c>
      <c r="F247" s="172">
        <f>F248</f>
        <v>10959.529</v>
      </c>
      <c r="G247" s="172">
        <f t="shared" ref="G247" si="44">G248</f>
        <v>10927.803</v>
      </c>
    </row>
    <row r="248" spans="1:7" ht="24">
      <c r="A248" s="88" t="s">
        <v>16</v>
      </c>
      <c r="B248" s="88" t="s">
        <v>77</v>
      </c>
      <c r="C248" s="170" t="s">
        <v>117</v>
      </c>
      <c r="D248" s="171"/>
      <c r="E248" s="162" t="s">
        <v>26</v>
      </c>
      <c r="F248" s="172">
        <f>F249+F257</f>
        <v>10959.529</v>
      </c>
      <c r="G248" s="172">
        <f>G249+G257</f>
        <v>10927.803</v>
      </c>
    </row>
    <row r="249" spans="1:7" ht="36">
      <c r="A249" s="88" t="s">
        <v>16</v>
      </c>
      <c r="B249" s="88" t="s">
        <v>77</v>
      </c>
      <c r="C249" s="170" t="s">
        <v>118</v>
      </c>
      <c r="D249" s="88"/>
      <c r="E249" s="175" t="s">
        <v>119</v>
      </c>
      <c r="F249" s="131">
        <f>F250+F253+F255</f>
        <v>6545.8119999999999</v>
      </c>
      <c r="G249" s="131">
        <f>G250+G253+G255</f>
        <v>6518.4910000000009</v>
      </c>
    </row>
    <row r="250" spans="1:7" ht="60">
      <c r="A250" s="88" t="s">
        <v>16</v>
      </c>
      <c r="B250" s="88" t="s">
        <v>77</v>
      </c>
      <c r="C250" s="170" t="s">
        <v>118</v>
      </c>
      <c r="D250" s="132" t="s">
        <v>29</v>
      </c>
      <c r="E250" s="133" t="s">
        <v>30</v>
      </c>
      <c r="F250" s="131">
        <f>F251+F252</f>
        <v>6359.9309999999996</v>
      </c>
      <c r="G250" s="131">
        <f>G251+G252</f>
        <v>6348.4150000000009</v>
      </c>
    </row>
    <row r="251" spans="1:7" ht="24">
      <c r="A251" s="88" t="s">
        <v>16</v>
      </c>
      <c r="B251" s="88" t="s">
        <v>77</v>
      </c>
      <c r="C251" s="170" t="s">
        <v>118</v>
      </c>
      <c r="D251" s="155" t="s">
        <v>31</v>
      </c>
      <c r="E251" s="156" t="s">
        <v>32</v>
      </c>
      <c r="F251" s="131">
        <v>4884.74</v>
      </c>
      <c r="G251" s="131">
        <v>4884.6760000000004</v>
      </c>
    </row>
    <row r="252" spans="1:7" ht="36" customHeight="1">
      <c r="A252" s="88" t="s">
        <v>16</v>
      </c>
      <c r="B252" s="88" t="s">
        <v>77</v>
      </c>
      <c r="C252" s="170" t="s">
        <v>118</v>
      </c>
      <c r="D252" s="155">
        <v>129</v>
      </c>
      <c r="E252" s="156" t="s">
        <v>885</v>
      </c>
      <c r="F252" s="131">
        <v>1475.191</v>
      </c>
      <c r="G252" s="131">
        <v>1463.739</v>
      </c>
    </row>
    <row r="253" spans="1:7" ht="24">
      <c r="A253" s="88" t="s">
        <v>16</v>
      </c>
      <c r="B253" s="88" t="s">
        <v>77</v>
      </c>
      <c r="C253" s="170" t="s">
        <v>118</v>
      </c>
      <c r="D253" s="132" t="s">
        <v>45</v>
      </c>
      <c r="E253" s="133" t="s">
        <v>46</v>
      </c>
      <c r="F253" s="131">
        <f>F254</f>
        <v>182</v>
      </c>
      <c r="G253" s="131">
        <f t="shared" ref="G253" si="45">G254</f>
        <v>166.19499999999999</v>
      </c>
    </row>
    <row r="254" spans="1:7" ht="24">
      <c r="A254" s="88" t="s">
        <v>16</v>
      </c>
      <c r="B254" s="88" t="s">
        <v>77</v>
      </c>
      <c r="C254" s="170" t="s">
        <v>118</v>
      </c>
      <c r="D254" s="88" t="s">
        <v>47</v>
      </c>
      <c r="E254" s="85" t="s">
        <v>48</v>
      </c>
      <c r="F254" s="131">
        <v>182</v>
      </c>
      <c r="G254" s="131">
        <v>166.19499999999999</v>
      </c>
    </row>
    <row r="255" spans="1:7" ht="24">
      <c r="A255" s="88" t="s">
        <v>16</v>
      </c>
      <c r="B255" s="88" t="s">
        <v>77</v>
      </c>
      <c r="C255" s="170" t="s">
        <v>118</v>
      </c>
      <c r="D255" s="88">
        <v>300</v>
      </c>
      <c r="E255" s="85" t="s">
        <v>49</v>
      </c>
      <c r="F255" s="131">
        <f>F256</f>
        <v>3.8809999999999998</v>
      </c>
      <c r="G255" s="131">
        <f t="shared" ref="G255" si="46">G256</f>
        <v>3.8809999999999998</v>
      </c>
    </row>
    <row r="256" spans="1:7" ht="36">
      <c r="A256" s="88" t="s">
        <v>16</v>
      </c>
      <c r="B256" s="88" t="s">
        <v>77</v>
      </c>
      <c r="C256" s="170" t="s">
        <v>118</v>
      </c>
      <c r="D256" s="88">
        <v>321</v>
      </c>
      <c r="E256" s="85" t="s">
        <v>50</v>
      </c>
      <c r="F256" s="131">
        <v>3.8809999999999998</v>
      </c>
      <c r="G256" s="131">
        <v>3.8809999999999998</v>
      </c>
    </row>
    <row r="257" spans="1:7" ht="36">
      <c r="A257" s="88" t="s">
        <v>16</v>
      </c>
      <c r="B257" s="88" t="s">
        <v>77</v>
      </c>
      <c r="C257" s="86" t="s">
        <v>120</v>
      </c>
      <c r="D257" s="155"/>
      <c r="E257" s="156" t="s">
        <v>56</v>
      </c>
      <c r="F257" s="131">
        <f>F258</f>
        <v>4413.7170000000006</v>
      </c>
      <c r="G257" s="131">
        <f t="shared" ref="G257" si="47">G258</f>
        <v>4409.3119999999999</v>
      </c>
    </row>
    <row r="258" spans="1:7" ht="60">
      <c r="A258" s="88" t="s">
        <v>16</v>
      </c>
      <c r="B258" s="88" t="s">
        <v>77</v>
      </c>
      <c r="C258" s="86" t="s">
        <v>120</v>
      </c>
      <c r="D258" s="132" t="s">
        <v>29</v>
      </c>
      <c r="E258" s="133" t="s">
        <v>30</v>
      </c>
      <c r="F258" s="131">
        <f>F259+F260</f>
        <v>4413.7170000000006</v>
      </c>
      <c r="G258" s="131">
        <f t="shared" ref="G258" si="48">G259+G260</f>
        <v>4409.3119999999999</v>
      </c>
    </row>
    <row r="259" spans="1:7" ht="24">
      <c r="A259" s="88" t="s">
        <v>16</v>
      </c>
      <c r="B259" s="88" t="s">
        <v>77</v>
      </c>
      <c r="C259" s="86" t="s">
        <v>120</v>
      </c>
      <c r="D259" s="155" t="s">
        <v>31</v>
      </c>
      <c r="E259" s="156" t="s">
        <v>32</v>
      </c>
      <c r="F259" s="131">
        <v>3389.9520000000002</v>
      </c>
      <c r="G259" s="131">
        <v>3389.261</v>
      </c>
    </row>
    <row r="260" spans="1:7" ht="34.15" customHeight="1">
      <c r="A260" s="88" t="s">
        <v>16</v>
      </c>
      <c r="B260" s="88" t="s">
        <v>77</v>
      </c>
      <c r="C260" s="86" t="s">
        <v>120</v>
      </c>
      <c r="D260" s="155">
        <v>129</v>
      </c>
      <c r="E260" s="156" t="s">
        <v>885</v>
      </c>
      <c r="F260" s="131">
        <v>1023.765</v>
      </c>
      <c r="G260" s="131">
        <v>1020.051</v>
      </c>
    </row>
    <row r="261" spans="1:7" ht="15" customHeight="1">
      <c r="A261" s="88" t="s">
        <v>16</v>
      </c>
      <c r="B261" s="88">
        <v>13</v>
      </c>
      <c r="C261" s="86" t="s">
        <v>35</v>
      </c>
      <c r="D261" s="88"/>
      <c r="E261" s="85" t="s">
        <v>36</v>
      </c>
      <c r="F261" s="131">
        <f t="shared" ref="F261:G263" si="49">F262</f>
        <v>269.37400000000002</v>
      </c>
      <c r="G261" s="131">
        <f t="shared" si="49"/>
        <v>269.37400000000002</v>
      </c>
    </row>
    <row r="262" spans="1:7" ht="24">
      <c r="A262" s="86" t="s">
        <v>16</v>
      </c>
      <c r="B262" s="86" t="s">
        <v>77</v>
      </c>
      <c r="C262" s="86" t="s">
        <v>886</v>
      </c>
      <c r="D262" s="86"/>
      <c r="E262" s="85" t="s">
        <v>890</v>
      </c>
      <c r="F262" s="131">
        <f t="shared" si="49"/>
        <v>269.37400000000002</v>
      </c>
      <c r="G262" s="131">
        <f t="shared" si="49"/>
        <v>269.37400000000002</v>
      </c>
    </row>
    <row r="263" spans="1:7" ht="60">
      <c r="A263" s="86" t="s">
        <v>16</v>
      </c>
      <c r="B263" s="86" t="s">
        <v>77</v>
      </c>
      <c r="C263" s="86" t="s">
        <v>887</v>
      </c>
      <c r="D263" s="86"/>
      <c r="E263" s="85" t="s">
        <v>889</v>
      </c>
      <c r="F263" s="131">
        <f t="shared" si="49"/>
        <v>269.37400000000002</v>
      </c>
      <c r="G263" s="131">
        <f t="shared" si="49"/>
        <v>269.37400000000002</v>
      </c>
    </row>
    <row r="264" spans="1:7" ht="60">
      <c r="A264" s="86" t="s">
        <v>16</v>
      </c>
      <c r="B264" s="86" t="s">
        <v>77</v>
      </c>
      <c r="C264" s="86" t="s">
        <v>887</v>
      </c>
      <c r="D264" s="86" t="s">
        <v>29</v>
      </c>
      <c r="E264" s="133" t="s">
        <v>30</v>
      </c>
      <c r="F264" s="131">
        <f>F265+F266</f>
        <v>269.37400000000002</v>
      </c>
      <c r="G264" s="131">
        <f>G265+G266</f>
        <v>269.37400000000002</v>
      </c>
    </row>
    <row r="265" spans="1:7" ht="24">
      <c r="A265" s="86" t="s">
        <v>16</v>
      </c>
      <c r="B265" s="86" t="s">
        <v>77</v>
      </c>
      <c r="C265" s="86" t="s">
        <v>887</v>
      </c>
      <c r="D265" s="86" t="s">
        <v>31</v>
      </c>
      <c r="E265" s="156" t="s">
        <v>32</v>
      </c>
      <c r="F265" s="131">
        <v>206.892</v>
      </c>
      <c r="G265" s="131">
        <v>206.892</v>
      </c>
    </row>
    <row r="266" spans="1:7" ht="36.6" customHeight="1">
      <c r="A266" s="86" t="s">
        <v>16</v>
      </c>
      <c r="B266" s="86" t="s">
        <v>77</v>
      </c>
      <c r="C266" s="86" t="s">
        <v>887</v>
      </c>
      <c r="D266" s="86" t="s">
        <v>888</v>
      </c>
      <c r="E266" s="156" t="s">
        <v>885</v>
      </c>
      <c r="F266" s="131">
        <v>62.481999999999999</v>
      </c>
      <c r="G266" s="131">
        <v>62.481999999999999</v>
      </c>
    </row>
    <row r="267" spans="1:7">
      <c r="A267" s="36" t="s">
        <v>19</v>
      </c>
      <c r="B267" s="36" t="s">
        <v>17</v>
      </c>
      <c r="C267" s="36"/>
      <c r="D267" s="183"/>
      <c r="E267" s="184" t="s">
        <v>121</v>
      </c>
      <c r="F267" s="129">
        <f>F268</f>
        <v>3177.4</v>
      </c>
      <c r="G267" s="129">
        <f>G268</f>
        <v>3177.4</v>
      </c>
    </row>
    <row r="268" spans="1:7">
      <c r="A268" s="151" t="s">
        <v>19</v>
      </c>
      <c r="B268" s="151" t="s">
        <v>41</v>
      </c>
      <c r="C268" s="151"/>
      <c r="D268" s="160"/>
      <c r="E268" s="167" t="s">
        <v>122</v>
      </c>
      <c r="F268" s="153">
        <f>F269</f>
        <v>3177.4</v>
      </c>
      <c r="G268" s="153">
        <f t="shared" ref="G268:G271" si="50">G269</f>
        <v>3177.4</v>
      </c>
    </row>
    <row r="269" spans="1:7" ht="36">
      <c r="A269" s="146" t="s">
        <v>19</v>
      </c>
      <c r="B269" s="146" t="s">
        <v>41</v>
      </c>
      <c r="C269" s="146" t="s">
        <v>21</v>
      </c>
      <c r="D269" s="147"/>
      <c r="E269" s="148" t="s">
        <v>22</v>
      </c>
      <c r="F269" s="144">
        <f>F270</f>
        <v>3177.4</v>
      </c>
      <c r="G269" s="144">
        <f t="shared" si="50"/>
        <v>3177.4</v>
      </c>
    </row>
    <row r="270" spans="1:7" ht="24">
      <c r="A270" s="86" t="s">
        <v>19</v>
      </c>
      <c r="B270" s="86" t="s">
        <v>41</v>
      </c>
      <c r="C270" s="86" t="s">
        <v>61</v>
      </c>
      <c r="D270" s="88"/>
      <c r="E270" s="85" t="s">
        <v>62</v>
      </c>
      <c r="F270" s="131">
        <f>F271</f>
        <v>3177.4</v>
      </c>
      <c r="G270" s="131">
        <f t="shared" si="50"/>
        <v>3177.4</v>
      </c>
    </row>
    <row r="271" spans="1:7" ht="36">
      <c r="A271" s="86" t="s">
        <v>19</v>
      </c>
      <c r="B271" s="86" t="s">
        <v>41</v>
      </c>
      <c r="C271" s="86" t="s">
        <v>63</v>
      </c>
      <c r="D271" s="86"/>
      <c r="E271" s="85" t="s">
        <v>64</v>
      </c>
      <c r="F271" s="131">
        <f>F272</f>
        <v>3177.4</v>
      </c>
      <c r="G271" s="131">
        <f t="shared" si="50"/>
        <v>3177.4</v>
      </c>
    </row>
    <row r="272" spans="1:7" ht="48">
      <c r="A272" s="86" t="s">
        <v>19</v>
      </c>
      <c r="B272" s="86" t="s">
        <v>41</v>
      </c>
      <c r="C272" s="86" t="s">
        <v>123</v>
      </c>
      <c r="D272" s="155"/>
      <c r="E272" s="156" t="s">
        <v>124</v>
      </c>
      <c r="F272" s="131">
        <f>F273+F276</f>
        <v>3177.4</v>
      </c>
      <c r="G272" s="131">
        <v>3177.4</v>
      </c>
    </row>
    <row r="273" spans="1:7" ht="60">
      <c r="A273" s="86" t="s">
        <v>19</v>
      </c>
      <c r="B273" s="86" t="s">
        <v>41</v>
      </c>
      <c r="C273" s="86" t="s">
        <v>123</v>
      </c>
      <c r="D273" s="132" t="s">
        <v>29</v>
      </c>
      <c r="E273" s="133" t="s">
        <v>30</v>
      </c>
      <c r="F273" s="131">
        <f>F274+F275</f>
        <v>2227.953</v>
      </c>
      <c r="G273" s="131">
        <f t="shared" ref="G273" si="51">G274+G275</f>
        <v>2227.953</v>
      </c>
    </row>
    <row r="274" spans="1:7" ht="24">
      <c r="A274" s="86" t="s">
        <v>19</v>
      </c>
      <c r="B274" s="86" t="s">
        <v>41</v>
      </c>
      <c r="C274" s="86" t="s">
        <v>123</v>
      </c>
      <c r="D274" s="155" t="s">
        <v>31</v>
      </c>
      <c r="E274" s="156" t="s">
        <v>32</v>
      </c>
      <c r="F274" s="131">
        <v>1712.9280000000001</v>
      </c>
      <c r="G274" s="131">
        <v>1712.9280000000001</v>
      </c>
    </row>
    <row r="275" spans="1:7" ht="34.9" customHeight="1">
      <c r="A275" s="86" t="s">
        <v>19</v>
      </c>
      <c r="B275" s="86" t="s">
        <v>41</v>
      </c>
      <c r="C275" s="86" t="s">
        <v>123</v>
      </c>
      <c r="D275" s="155">
        <v>129</v>
      </c>
      <c r="E275" s="156" t="s">
        <v>885</v>
      </c>
      <c r="F275" s="131">
        <v>515.02499999999998</v>
      </c>
      <c r="G275" s="131">
        <v>515.02499999999998</v>
      </c>
    </row>
    <row r="276" spans="1:7" ht="24">
      <c r="A276" s="86" t="s">
        <v>19</v>
      </c>
      <c r="B276" s="86" t="s">
        <v>41</v>
      </c>
      <c r="C276" s="86" t="s">
        <v>123</v>
      </c>
      <c r="D276" s="132" t="s">
        <v>45</v>
      </c>
      <c r="E276" s="133" t="s">
        <v>46</v>
      </c>
      <c r="F276" s="131">
        <f>F277</f>
        <v>949.447</v>
      </c>
      <c r="G276" s="131">
        <f t="shared" ref="G276" si="52">G277</f>
        <v>949.447</v>
      </c>
    </row>
    <row r="277" spans="1:7">
      <c r="A277" s="86" t="s">
        <v>19</v>
      </c>
      <c r="B277" s="86" t="s">
        <v>41</v>
      </c>
      <c r="C277" s="86" t="s">
        <v>123</v>
      </c>
      <c r="D277" s="88" t="s">
        <v>47</v>
      </c>
      <c r="E277" s="85" t="s">
        <v>48</v>
      </c>
      <c r="F277" s="131">
        <v>949.447</v>
      </c>
      <c r="G277" s="131">
        <v>949.447</v>
      </c>
    </row>
    <row r="278" spans="1:7" ht="24">
      <c r="A278" s="36" t="s">
        <v>41</v>
      </c>
      <c r="B278" s="36" t="s">
        <v>17</v>
      </c>
      <c r="C278" s="36"/>
      <c r="D278" s="36"/>
      <c r="E278" s="9" t="s">
        <v>125</v>
      </c>
      <c r="F278" s="10">
        <f>F290+F279</f>
        <v>18167.696</v>
      </c>
      <c r="G278" s="10">
        <f t="shared" ref="G278" si="53">G290+G279</f>
        <v>16584.959000000003</v>
      </c>
    </row>
    <row r="279" spans="1:7">
      <c r="A279" s="151" t="s">
        <v>41</v>
      </c>
      <c r="B279" s="151" t="s">
        <v>51</v>
      </c>
      <c r="C279" s="151"/>
      <c r="D279" s="157"/>
      <c r="E279" s="152" t="s">
        <v>126</v>
      </c>
      <c r="F279" s="153">
        <f>F280</f>
        <v>2828.5</v>
      </c>
      <c r="G279" s="153">
        <f t="shared" ref="G279:G282" si="54">G280</f>
        <v>2828.5</v>
      </c>
    </row>
    <row r="280" spans="1:7" ht="36">
      <c r="A280" s="86" t="s">
        <v>41</v>
      </c>
      <c r="B280" s="86" t="s">
        <v>51</v>
      </c>
      <c r="C280" s="146" t="s">
        <v>21</v>
      </c>
      <c r="D280" s="147"/>
      <c r="E280" s="148" t="s">
        <v>22</v>
      </c>
      <c r="F280" s="144">
        <f>F281</f>
        <v>2828.5</v>
      </c>
      <c r="G280" s="144">
        <f t="shared" si="54"/>
        <v>2828.5</v>
      </c>
    </row>
    <row r="281" spans="1:7" ht="24">
      <c r="A281" s="86" t="s">
        <v>41</v>
      </c>
      <c r="B281" s="86" t="s">
        <v>51</v>
      </c>
      <c r="C281" s="86" t="s">
        <v>61</v>
      </c>
      <c r="D281" s="88"/>
      <c r="E281" s="85" t="s">
        <v>62</v>
      </c>
      <c r="F281" s="131">
        <f>F282</f>
        <v>2828.5</v>
      </c>
      <c r="G281" s="131">
        <f t="shared" si="54"/>
        <v>2828.5</v>
      </c>
    </row>
    <row r="282" spans="1:7" ht="36">
      <c r="A282" s="86" t="s">
        <v>41</v>
      </c>
      <c r="B282" s="86" t="s">
        <v>51</v>
      </c>
      <c r="C282" s="86" t="s">
        <v>63</v>
      </c>
      <c r="D282" s="86"/>
      <c r="E282" s="85" t="s">
        <v>64</v>
      </c>
      <c r="F282" s="131">
        <f>F283</f>
        <v>2828.5</v>
      </c>
      <c r="G282" s="131">
        <f t="shared" si="54"/>
        <v>2828.5</v>
      </c>
    </row>
    <row r="283" spans="1:7" ht="48">
      <c r="A283" s="86" t="s">
        <v>41</v>
      </c>
      <c r="B283" s="86" t="s">
        <v>51</v>
      </c>
      <c r="C283" s="86" t="s">
        <v>127</v>
      </c>
      <c r="D283" s="86"/>
      <c r="E283" s="162" t="s">
        <v>128</v>
      </c>
      <c r="F283" s="131">
        <f>F284+F287</f>
        <v>2828.5</v>
      </c>
      <c r="G283" s="131">
        <v>2828.5</v>
      </c>
    </row>
    <row r="284" spans="1:7" ht="60">
      <c r="A284" s="86" t="s">
        <v>41</v>
      </c>
      <c r="B284" s="86" t="s">
        <v>51</v>
      </c>
      <c r="C284" s="86" t="s">
        <v>127</v>
      </c>
      <c r="D284" s="132" t="s">
        <v>29</v>
      </c>
      <c r="E284" s="133" t="s">
        <v>30</v>
      </c>
      <c r="F284" s="131">
        <f>F285+F286</f>
        <v>2033.8849999999998</v>
      </c>
      <c r="G284" s="131">
        <f>G285+G286</f>
        <v>2033.8849999999998</v>
      </c>
    </row>
    <row r="285" spans="1:7" ht="24">
      <c r="A285" s="86" t="s">
        <v>41</v>
      </c>
      <c r="B285" s="86" t="s">
        <v>51</v>
      </c>
      <c r="C285" s="86" t="s">
        <v>127</v>
      </c>
      <c r="D285" s="155" t="s">
        <v>31</v>
      </c>
      <c r="E285" s="156" t="s">
        <v>32</v>
      </c>
      <c r="F285" s="131">
        <v>1564.62</v>
      </c>
      <c r="G285" s="131">
        <v>1564.62</v>
      </c>
    </row>
    <row r="286" spans="1:7" ht="37.9" customHeight="1">
      <c r="A286" s="86" t="s">
        <v>41</v>
      </c>
      <c r="B286" s="86" t="s">
        <v>51</v>
      </c>
      <c r="C286" s="86" t="s">
        <v>127</v>
      </c>
      <c r="D286" s="155">
        <v>129</v>
      </c>
      <c r="E286" s="156" t="s">
        <v>885</v>
      </c>
      <c r="F286" s="131">
        <v>469.26499999999999</v>
      </c>
      <c r="G286" s="131">
        <v>469.26499999999999</v>
      </c>
    </row>
    <row r="287" spans="1:7" ht="24">
      <c r="A287" s="86" t="s">
        <v>41</v>
      </c>
      <c r="B287" s="86" t="s">
        <v>51</v>
      </c>
      <c r="C287" s="86" t="s">
        <v>127</v>
      </c>
      <c r="D287" s="132" t="s">
        <v>45</v>
      </c>
      <c r="E287" s="133" t="s">
        <v>46</v>
      </c>
      <c r="F287" s="131">
        <f>F288+F289</f>
        <v>794.61500000000001</v>
      </c>
      <c r="G287" s="131">
        <f t="shared" ref="G287" si="55">G288+G289</f>
        <v>794.61500000000001</v>
      </c>
    </row>
    <row r="288" spans="1:7">
      <c r="A288" s="86" t="s">
        <v>41</v>
      </c>
      <c r="B288" s="86" t="s">
        <v>51</v>
      </c>
      <c r="C288" s="86" t="s">
        <v>127</v>
      </c>
      <c r="D288" s="88" t="s">
        <v>47</v>
      </c>
      <c r="E288" s="85" t="s">
        <v>48</v>
      </c>
      <c r="F288" s="131">
        <v>558.72199999999998</v>
      </c>
      <c r="G288" s="131">
        <v>558.72199999999998</v>
      </c>
    </row>
    <row r="289" spans="1:7">
      <c r="A289" s="86" t="s">
        <v>41</v>
      </c>
      <c r="B289" s="86" t="s">
        <v>51</v>
      </c>
      <c r="C289" s="86" t="s">
        <v>127</v>
      </c>
      <c r="D289" s="88">
        <v>247</v>
      </c>
      <c r="E289" s="85" t="s">
        <v>87</v>
      </c>
      <c r="F289" s="131">
        <v>235.893</v>
      </c>
      <c r="G289" s="131">
        <v>235.893</v>
      </c>
    </row>
    <row r="290" spans="1:7" ht="37.15" customHeight="1">
      <c r="A290" s="24" t="s">
        <v>41</v>
      </c>
      <c r="B290" s="24">
        <v>10</v>
      </c>
      <c r="C290" s="11"/>
      <c r="D290" s="24"/>
      <c r="E290" s="13" t="s">
        <v>129</v>
      </c>
      <c r="F290" s="14">
        <f t="shared" ref="F290:G290" si="56">F291</f>
        <v>15339.196</v>
      </c>
      <c r="G290" s="14">
        <f t="shared" si="56"/>
        <v>13756.459000000003</v>
      </c>
    </row>
    <row r="291" spans="1:7" ht="36">
      <c r="A291" s="15" t="s">
        <v>41</v>
      </c>
      <c r="B291" s="15">
        <v>10</v>
      </c>
      <c r="C291" s="12" t="s">
        <v>130</v>
      </c>
      <c r="D291" s="15"/>
      <c r="E291" s="16" t="s">
        <v>131</v>
      </c>
      <c r="F291" s="17">
        <f>F292+F313</f>
        <v>15339.196</v>
      </c>
      <c r="G291" s="17">
        <f>G292+G313</f>
        <v>13756.459000000003</v>
      </c>
    </row>
    <row r="292" spans="1:7" ht="48">
      <c r="A292" s="4" t="s">
        <v>41</v>
      </c>
      <c r="B292" s="4">
        <v>10</v>
      </c>
      <c r="C292" s="5" t="s">
        <v>132</v>
      </c>
      <c r="D292" s="4"/>
      <c r="E292" s="201" t="s">
        <v>133</v>
      </c>
      <c r="F292" s="18">
        <f>F293+F305</f>
        <v>13989.476000000001</v>
      </c>
      <c r="G292" s="18">
        <f>G293+G305</f>
        <v>12532.939000000002</v>
      </c>
    </row>
    <row r="293" spans="1:7" ht="36">
      <c r="A293" s="4" t="s">
        <v>41</v>
      </c>
      <c r="B293" s="4">
        <v>10</v>
      </c>
      <c r="C293" s="5" t="s">
        <v>134</v>
      </c>
      <c r="D293" s="4"/>
      <c r="E293" s="201" t="s">
        <v>135</v>
      </c>
      <c r="F293" s="18">
        <f>F294+F297+F302</f>
        <v>8343.7250000000004</v>
      </c>
      <c r="G293" s="18">
        <f>G294+G297+G302</f>
        <v>6891.969000000001</v>
      </c>
    </row>
    <row r="294" spans="1:7" ht="48">
      <c r="A294" s="88" t="s">
        <v>41</v>
      </c>
      <c r="B294" s="88">
        <v>10</v>
      </c>
      <c r="C294" s="86" t="s">
        <v>136</v>
      </c>
      <c r="D294" s="88"/>
      <c r="E294" s="85" t="s">
        <v>137</v>
      </c>
      <c r="F294" s="131">
        <f t="shared" ref="F294:G295" si="57">F295</f>
        <v>500</v>
      </c>
      <c r="G294" s="131">
        <f t="shared" si="57"/>
        <v>76.88</v>
      </c>
    </row>
    <row r="295" spans="1:7" ht="24">
      <c r="A295" s="88" t="s">
        <v>41</v>
      </c>
      <c r="B295" s="88">
        <v>10</v>
      </c>
      <c r="C295" s="86" t="s">
        <v>136</v>
      </c>
      <c r="D295" s="132" t="s">
        <v>45</v>
      </c>
      <c r="E295" s="133" t="s">
        <v>46</v>
      </c>
      <c r="F295" s="131">
        <f t="shared" si="57"/>
        <v>500</v>
      </c>
      <c r="G295" s="131">
        <f t="shared" si="57"/>
        <v>76.88</v>
      </c>
    </row>
    <row r="296" spans="1:7">
      <c r="A296" s="88" t="s">
        <v>41</v>
      </c>
      <c r="B296" s="88">
        <v>10</v>
      </c>
      <c r="C296" s="86" t="s">
        <v>136</v>
      </c>
      <c r="D296" s="88" t="s">
        <v>47</v>
      </c>
      <c r="E296" s="85" t="s">
        <v>48</v>
      </c>
      <c r="F296" s="131">
        <v>500</v>
      </c>
      <c r="G296" s="131">
        <v>76.88</v>
      </c>
    </row>
    <row r="297" spans="1:7" ht="36">
      <c r="A297" s="4" t="s">
        <v>41</v>
      </c>
      <c r="B297" s="4">
        <v>10</v>
      </c>
      <c r="C297" s="5" t="s">
        <v>138</v>
      </c>
      <c r="D297" s="4"/>
      <c r="E297" s="201" t="s">
        <v>139</v>
      </c>
      <c r="F297" s="18">
        <f>F298+F300</f>
        <v>7584.415</v>
      </c>
      <c r="G297" s="18">
        <f t="shared" ref="G297" si="58">G298+G300</f>
        <v>6555.8770000000004</v>
      </c>
    </row>
    <row r="298" spans="1:7" ht="24">
      <c r="A298" s="4" t="s">
        <v>41</v>
      </c>
      <c r="B298" s="4">
        <v>10</v>
      </c>
      <c r="C298" s="5" t="s">
        <v>138</v>
      </c>
      <c r="D298" s="20" t="s">
        <v>45</v>
      </c>
      <c r="E298" s="21" t="s">
        <v>46</v>
      </c>
      <c r="F298" s="18">
        <f t="shared" ref="F298:G298" si="59">F299</f>
        <v>7484.415</v>
      </c>
      <c r="G298" s="18">
        <f t="shared" si="59"/>
        <v>6455.8770000000004</v>
      </c>
    </row>
    <row r="299" spans="1:7">
      <c r="A299" s="4" t="s">
        <v>41</v>
      </c>
      <c r="B299" s="4">
        <v>10</v>
      </c>
      <c r="C299" s="5" t="s">
        <v>138</v>
      </c>
      <c r="D299" s="4" t="s">
        <v>47</v>
      </c>
      <c r="E299" s="201" t="s">
        <v>48</v>
      </c>
      <c r="F299" s="18">
        <v>7484.415</v>
      </c>
      <c r="G299" s="18">
        <v>6455.8770000000004</v>
      </c>
    </row>
    <row r="300" spans="1:7" ht="36">
      <c r="A300" s="4" t="s">
        <v>41</v>
      </c>
      <c r="B300" s="4">
        <v>10</v>
      </c>
      <c r="C300" s="5" t="s">
        <v>138</v>
      </c>
      <c r="D300" s="32" t="s">
        <v>100</v>
      </c>
      <c r="E300" s="21" t="s">
        <v>101</v>
      </c>
      <c r="F300" s="18">
        <f>F301</f>
        <v>100</v>
      </c>
      <c r="G300" s="18">
        <f t="shared" ref="G300" si="60">G301</f>
        <v>100</v>
      </c>
    </row>
    <row r="301" spans="1:7" ht="60">
      <c r="A301" s="4" t="s">
        <v>41</v>
      </c>
      <c r="B301" s="4">
        <v>10</v>
      </c>
      <c r="C301" s="5" t="s">
        <v>138</v>
      </c>
      <c r="D301" s="4" t="s">
        <v>102</v>
      </c>
      <c r="E301" s="201" t="s">
        <v>103</v>
      </c>
      <c r="F301" s="18">
        <v>100</v>
      </c>
      <c r="G301" s="18">
        <v>100</v>
      </c>
    </row>
    <row r="302" spans="1:7" ht="24">
      <c r="A302" s="4" t="s">
        <v>41</v>
      </c>
      <c r="B302" s="4">
        <v>10</v>
      </c>
      <c r="C302" s="5" t="s">
        <v>140</v>
      </c>
      <c r="D302" s="4"/>
      <c r="E302" s="201" t="s">
        <v>141</v>
      </c>
      <c r="F302" s="18">
        <f t="shared" ref="F302:G303" si="61">F303</f>
        <v>259.31</v>
      </c>
      <c r="G302" s="18">
        <f t="shared" si="61"/>
        <v>259.21199999999999</v>
      </c>
    </row>
    <row r="303" spans="1:7" ht="24">
      <c r="A303" s="4" t="s">
        <v>41</v>
      </c>
      <c r="B303" s="4">
        <v>10</v>
      </c>
      <c r="C303" s="5" t="s">
        <v>140</v>
      </c>
      <c r="D303" s="20" t="s">
        <v>45</v>
      </c>
      <c r="E303" s="21" t="s">
        <v>46</v>
      </c>
      <c r="F303" s="18">
        <f t="shared" si="61"/>
        <v>259.31</v>
      </c>
      <c r="G303" s="18">
        <f t="shared" si="61"/>
        <v>259.21199999999999</v>
      </c>
    </row>
    <row r="304" spans="1:7">
      <c r="A304" s="4" t="s">
        <v>41</v>
      </c>
      <c r="B304" s="4">
        <v>10</v>
      </c>
      <c r="C304" s="5" t="s">
        <v>140</v>
      </c>
      <c r="D304" s="4" t="s">
        <v>47</v>
      </c>
      <c r="E304" s="201" t="s">
        <v>48</v>
      </c>
      <c r="F304" s="18">
        <v>259.31</v>
      </c>
      <c r="G304" s="18">
        <v>259.21199999999999</v>
      </c>
    </row>
    <row r="305" spans="1:7" ht="60">
      <c r="A305" s="4" t="s">
        <v>41</v>
      </c>
      <c r="B305" s="4">
        <v>10</v>
      </c>
      <c r="C305" s="5" t="s">
        <v>142</v>
      </c>
      <c r="D305" s="4"/>
      <c r="E305" s="201" t="s">
        <v>143</v>
      </c>
      <c r="F305" s="18">
        <f>F306+F309</f>
        <v>5645.7510000000002</v>
      </c>
      <c r="G305" s="18">
        <f>G306+G309</f>
        <v>5640.97</v>
      </c>
    </row>
    <row r="306" spans="1:7" ht="36">
      <c r="A306" s="88" t="s">
        <v>41</v>
      </c>
      <c r="B306" s="88">
        <v>10</v>
      </c>
      <c r="C306" s="86" t="s">
        <v>144</v>
      </c>
      <c r="D306" s="88"/>
      <c r="E306" s="85" t="s">
        <v>145</v>
      </c>
      <c r="F306" s="131">
        <f t="shared" ref="F306:G307" si="62">F307</f>
        <v>324</v>
      </c>
      <c r="G306" s="131">
        <f t="shared" si="62"/>
        <v>324</v>
      </c>
    </row>
    <row r="307" spans="1:7" ht="24">
      <c r="A307" s="88" t="s">
        <v>41</v>
      </c>
      <c r="B307" s="88">
        <v>10</v>
      </c>
      <c r="C307" s="86" t="s">
        <v>144</v>
      </c>
      <c r="D307" s="132" t="s">
        <v>45</v>
      </c>
      <c r="E307" s="133" t="s">
        <v>46</v>
      </c>
      <c r="F307" s="131">
        <f t="shared" si="62"/>
        <v>324</v>
      </c>
      <c r="G307" s="131">
        <v>324</v>
      </c>
    </row>
    <row r="308" spans="1:7">
      <c r="A308" s="88" t="s">
        <v>41</v>
      </c>
      <c r="B308" s="88">
        <v>10</v>
      </c>
      <c r="C308" s="86" t="s">
        <v>144</v>
      </c>
      <c r="D308" s="88" t="s">
        <v>47</v>
      </c>
      <c r="E308" s="85" t="s">
        <v>48</v>
      </c>
      <c r="F308" s="131">
        <v>324</v>
      </c>
      <c r="G308" s="131">
        <v>324</v>
      </c>
    </row>
    <row r="309" spans="1:7" ht="24">
      <c r="A309" s="88" t="s">
        <v>41</v>
      </c>
      <c r="B309" s="88">
        <v>10</v>
      </c>
      <c r="C309" s="86" t="s">
        <v>146</v>
      </c>
      <c r="D309" s="88"/>
      <c r="E309" s="85" t="s">
        <v>147</v>
      </c>
      <c r="F309" s="131">
        <f>F310</f>
        <v>5321.7510000000002</v>
      </c>
      <c r="G309" s="131">
        <v>5316.97</v>
      </c>
    </row>
    <row r="310" spans="1:7" ht="60">
      <c r="A310" s="88" t="s">
        <v>41</v>
      </c>
      <c r="B310" s="88">
        <v>10</v>
      </c>
      <c r="C310" s="86" t="s">
        <v>146</v>
      </c>
      <c r="D310" s="132" t="s">
        <v>29</v>
      </c>
      <c r="E310" s="133" t="s">
        <v>30</v>
      </c>
      <c r="F310" s="131">
        <f>F311+F312</f>
        <v>5321.7510000000002</v>
      </c>
      <c r="G310" s="131">
        <f>G311+G312</f>
        <v>5316.97</v>
      </c>
    </row>
    <row r="311" spans="1:7">
      <c r="A311" s="88" t="s">
        <v>41</v>
      </c>
      <c r="B311" s="88">
        <v>10</v>
      </c>
      <c r="C311" s="86" t="s">
        <v>146</v>
      </c>
      <c r="D311" s="155" t="s">
        <v>83</v>
      </c>
      <c r="E311" s="156" t="s">
        <v>84</v>
      </c>
      <c r="F311" s="131">
        <v>4087.3670000000002</v>
      </c>
      <c r="G311" s="131">
        <v>4087.1750000000002</v>
      </c>
    </row>
    <row r="312" spans="1:7" ht="48">
      <c r="A312" s="88" t="s">
        <v>41</v>
      </c>
      <c r="B312" s="88">
        <v>10</v>
      </c>
      <c r="C312" s="86" t="s">
        <v>146</v>
      </c>
      <c r="D312" s="155">
        <v>119</v>
      </c>
      <c r="E312" s="156" t="s">
        <v>86</v>
      </c>
      <c r="F312" s="131">
        <v>1234.384</v>
      </c>
      <c r="G312" s="131">
        <v>1229.7950000000001</v>
      </c>
    </row>
    <row r="313" spans="1:7" ht="48">
      <c r="A313" s="4" t="s">
        <v>41</v>
      </c>
      <c r="B313" s="4">
        <v>10</v>
      </c>
      <c r="C313" s="5" t="s">
        <v>148</v>
      </c>
      <c r="D313" s="22"/>
      <c r="E313" s="23" t="s">
        <v>149</v>
      </c>
      <c r="F313" s="18">
        <f>F314+F318</f>
        <v>1349.72</v>
      </c>
      <c r="G313" s="18">
        <f>G314+G318</f>
        <v>1223.52</v>
      </c>
    </row>
    <row r="314" spans="1:7" ht="24.6" customHeight="1">
      <c r="A314" s="4" t="s">
        <v>41</v>
      </c>
      <c r="B314" s="4">
        <v>10</v>
      </c>
      <c r="C314" s="5" t="s">
        <v>150</v>
      </c>
      <c r="D314" s="22"/>
      <c r="E314" s="23" t="s">
        <v>151</v>
      </c>
      <c r="F314" s="18">
        <f>F315</f>
        <v>597.20000000000005</v>
      </c>
      <c r="G314" s="18">
        <f>G315</f>
        <v>582</v>
      </c>
    </row>
    <row r="315" spans="1:7" ht="36">
      <c r="A315" s="88" t="s">
        <v>41</v>
      </c>
      <c r="B315" s="88">
        <v>10</v>
      </c>
      <c r="C315" s="168" t="s">
        <v>152</v>
      </c>
      <c r="D315" s="88"/>
      <c r="E315" s="85" t="s">
        <v>153</v>
      </c>
      <c r="F315" s="131">
        <f t="shared" ref="F315:G316" si="63">F316</f>
        <v>597.20000000000005</v>
      </c>
      <c r="G315" s="131">
        <v>582</v>
      </c>
    </row>
    <row r="316" spans="1:7" ht="24">
      <c r="A316" s="88" t="s">
        <v>41</v>
      </c>
      <c r="B316" s="88">
        <v>10</v>
      </c>
      <c r="C316" s="168" t="s">
        <v>152</v>
      </c>
      <c r="D316" s="132" t="s">
        <v>45</v>
      </c>
      <c r="E316" s="133" t="s">
        <v>46</v>
      </c>
      <c r="F316" s="131">
        <f t="shared" si="63"/>
        <v>597.20000000000005</v>
      </c>
      <c r="G316" s="131">
        <f t="shared" si="63"/>
        <v>582</v>
      </c>
    </row>
    <row r="317" spans="1:7">
      <c r="A317" s="88" t="s">
        <v>41</v>
      </c>
      <c r="B317" s="88">
        <v>10</v>
      </c>
      <c r="C317" s="168" t="s">
        <v>152</v>
      </c>
      <c r="D317" s="88" t="s">
        <v>47</v>
      </c>
      <c r="E317" s="85" t="s">
        <v>48</v>
      </c>
      <c r="F317" s="131">
        <v>597.20000000000005</v>
      </c>
      <c r="G317" s="131">
        <v>582</v>
      </c>
    </row>
    <row r="318" spans="1:7" ht="36">
      <c r="A318" s="4" t="s">
        <v>41</v>
      </c>
      <c r="B318" s="4">
        <v>10</v>
      </c>
      <c r="C318" s="38" t="s">
        <v>154</v>
      </c>
      <c r="D318" s="4"/>
      <c r="E318" s="201" t="s">
        <v>155</v>
      </c>
      <c r="F318" s="18">
        <f t="shared" ref="F318:G320" si="64">F319</f>
        <v>752.52</v>
      </c>
      <c r="G318" s="18">
        <f>G319</f>
        <v>641.52</v>
      </c>
    </row>
    <row r="319" spans="1:7" ht="36">
      <c r="A319" s="4" t="s">
        <v>41</v>
      </c>
      <c r="B319" s="4">
        <v>10</v>
      </c>
      <c r="C319" s="38" t="s">
        <v>156</v>
      </c>
      <c r="D319" s="4"/>
      <c r="E319" s="201" t="s">
        <v>157</v>
      </c>
      <c r="F319" s="18">
        <f t="shared" si="64"/>
        <v>752.52</v>
      </c>
      <c r="G319" s="18">
        <f t="shared" si="64"/>
        <v>641.52</v>
      </c>
    </row>
    <row r="320" spans="1:7" ht="24">
      <c r="A320" s="4" t="s">
        <v>41</v>
      </c>
      <c r="B320" s="4">
        <v>10</v>
      </c>
      <c r="C320" s="38" t="s">
        <v>156</v>
      </c>
      <c r="D320" s="20" t="s">
        <v>45</v>
      </c>
      <c r="E320" s="21" t="s">
        <v>46</v>
      </c>
      <c r="F320" s="18">
        <f t="shared" si="64"/>
        <v>752.52</v>
      </c>
      <c r="G320" s="18">
        <f t="shared" si="64"/>
        <v>641.52</v>
      </c>
    </row>
    <row r="321" spans="1:7">
      <c r="A321" s="4" t="s">
        <v>41</v>
      </c>
      <c r="B321" s="4">
        <v>10</v>
      </c>
      <c r="C321" s="38" t="s">
        <v>156</v>
      </c>
      <c r="D321" s="4" t="s">
        <v>47</v>
      </c>
      <c r="E321" s="201" t="s">
        <v>48</v>
      </c>
      <c r="F321" s="18">
        <v>752.52</v>
      </c>
      <c r="G321" s="18">
        <v>641.52</v>
      </c>
    </row>
    <row r="322" spans="1:7">
      <c r="A322" s="8" t="s">
        <v>51</v>
      </c>
      <c r="B322" s="8" t="s">
        <v>17</v>
      </c>
      <c r="C322" s="36"/>
      <c r="D322" s="4"/>
      <c r="E322" s="9" t="s">
        <v>158</v>
      </c>
      <c r="F322" s="10">
        <f>F323+F330+F337+F347+F411</f>
        <v>476926.45100000006</v>
      </c>
      <c r="G322" s="10">
        <f>G323+G330+G337+G347+G411</f>
        <v>448821.36299999995</v>
      </c>
    </row>
    <row r="323" spans="1:7">
      <c r="A323" s="8" t="s">
        <v>51</v>
      </c>
      <c r="B323" s="11" t="s">
        <v>59</v>
      </c>
      <c r="C323" s="11"/>
      <c r="D323" s="15"/>
      <c r="E323" s="13" t="s">
        <v>592</v>
      </c>
      <c r="F323" s="65">
        <f t="shared" ref="F323:G328" si="65">F324</f>
        <v>463.3</v>
      </c>
      <c r="G323" s="65">
        <f t="shared" si="65"/>
        <v>451.72300000000001</v>
      </c>
    </row>
    <row r="324" spans="1:7" ht="36">
      <c r="A324" s="15" t="s">
        <v>51</v>
      </c>
      <c r="B324" s="12" t="s">
        <v>59</v>
      </c>
      <c r="C324" s="12" t="s">
        <v>104</v>
      </c>
      <c r="D324" s="15"/>
      <c r="E324" s="16" t="s">
        <v>105</v>
      </c>
      <c r="F324" s="66">
        <f t="shared" si="65"/>
        <v>463.3</v>
      </c>
      <c r="G324" s="66">
        <f t="shared" si="65"/>
        <v>451.72300000000001</v>
      </c>
    </row>
    <row r="325" spans="1:7" ht="36">
      <c r="A325" s="4" t="s">
        <v>51</v>
      </c>
      <c r="B325" s="5" t="s">
        <v>59</v>
      </c>
      <c r="C325" s="5" t="s">
        <v>251</v>
      </c>
      <c r="D325" s="4"/>
      <c r="E325" s="201" t="s">
        <v>252</v>
      </c>
      <c r="F325" s="67">
        <f t="shared" si="65"/>
        <v>463.3</v>
      </c>
      <c r="G325" s="67">
        <f t="shared" si="65"/>
        <v>451.72300000000001</v>
      </c>
    </row>
    <row r="326" spans="1:7" ht="36">
      <c r="A326" s="4" t="s">
        <v>51</v>
      </c>
      <c r="B326" s="5" t="s">
        <v>59</v>
      </c>
      <c r="C326" s="5" t="s">
        <v>593</v>
      </c>
      <c r="D326" s="4"/>
      <c r="E326" s="201" t="s">
        <v>594</v>
      </c>
      <c r="F326" s="67">
        <f t="shared" si="65"/>
        <v>463.3</v>
      </c>
      <c r="G326" s="67">
        <f>G327</f>
        <v>451.72300000000001</v>
      </c>
    </row>
    <row r="327" spans="1:7" ht="36">
      <c r="A327" s="4" t="s">
        <v>51</v>
      </c>
      <c r="B327" s="5" t="s">
        <v>59</v>
      </c>
      <c r="C327" s="5" t="s">
        <v>595</v>
      </c>
      <c r="D327" s="4"/>
      <c r="E327" s="201" t="s">
        <v>596</v>
      </c>
      <c r="F327" s="67">
        <f t="shared" si="65"/>
        <v>463.3</v>
      </c>
      <c r="G327" s="67">
        <f t="shared" si="65"/>
        <v>451.72300000000001</v>
      </c>
    </row>
    <row r="328" spans="1:7" ht="24">
      <c r="A328" s="4" t="s">
        <v>51</v>
      </c>
      <c r="B328" s="5" t="s">
        <v>59</v>
      </c>
      <c r="C328" s="5" t="s">
        <v>595</v>
      </c>
      <c r="D328" s="20" t="s">
        <v>45</v>
      </c>
      <c r="E328" s="21" t="s">
        <v>46</v>
      </c>
      <c r="F328" s="67">
        <f t="shared" si="65"/>
        <v>463.3</v>
      </c>
      <c r="G328" s="67">
        <f t="shared" si="65"/>
        <v>451.72300000000001</v>
      </c>
    </row>
    <row r="329" spans="1:7">
      <c r="A329" s="4" t="s">
        <v>51</v>
      </c>
      <c r="B329" s="5" t="s">
        <v>59</v>
      </c>
      <c r="C329" s="5" t="s">
        <v>595</v>
      </c>
      <c r="D329" s="4" t="s">
        <v>47</v>
      </c>
      <c r="E329" s="201" t="s">
        <v>48</v>
      </c>
      <c r="F329" s="67">
        <v>463.3</v>
      </c>
      <c r="G329" s="67">
        <v>451.72300000000001</v>
      </c>
    </row>
    <row r="330" spans="1:7">
      <c r="A330" s="11" t="s">
        <v>51</v>
      </c>
      <c r="B330" s="11" t="s">
        <v>67</v>
      </c>
      <c r="C330" s="11"/>
      <c r="D330" s="15"/>
      <c r="E330" s="13" t="s">
        <v>159</v>
      </c>
      <c r="F330" s="14">
        <f t="shared" ref="F330:G335" si="66">F331</f>
        <v>225.8</v>
      </c>
      <c r="G330" s="14">
        <f t="shared" si="66"/>
        <v>220.16</v>
      </c>
    </row>
    <row r="331" spans="1:7" ht="36">
      <c r="A331" s="12" t="s">
        <v>51</v>
      </c>
      <c r="B331" s="12" t="s">
        <v>67</v>
      </c>
      <c r="C331" s="12" t="s">
        <v>130</v>
      </c>
      <c r="D331" s="15"/>
      <c r="E331" s="16" t="s">
        <v>131</v>
      </c>
      <c r="F331" s="17">
        <f t="shared" si="66"/>
        <v>225.8</v>
      </c>
      <c r="G331" s="17">
        <f t="shared" si="66"/>
        <v>220.16</v>
      </c>
    </row>
    <row r="332" spans="1:7" ht="48">
      <c r="A332" s="5" t="s">
        <v>51</v>
      </c>
      <c r="B332" s="5" t="s">
        <v>67</v>
      </c>
      <c r="C332" s="5" t="s">
        <v>132</v>
      </c>
      <c r="D332" s="4"/>
      <c r="E332" s="201" t="s">
        <v>160</v>
      </c>
      <c r="F332" s="18">
        <f t="shared" si="66"/>
        <v>225.8</v>
      </c>
      <c r="G332" s="18">
        <f t="shared" si="66"/>
        <v>220.16</v>
      </c>
    </row>
    <row r="333" spans="1:7" ht="36">
      <c r="A333" s="5" t="s">
        <v>51</v>
      </c>
      <c r="B333" s="5" t="s">
        <v>67</v>
      </c>
      <c r="C333" s="5" t="s">
        <v>134</v>
      </c>
      <c r="D333" s="4"/>
      <c r="E333" s="201" t="s">
        <v>135</v>
      </c>
      <c r="F333" s="18">
        <f t="shared" si="66"/>
        <v>225.8</v>
      </c>
      <c r="G333" s="18">
        <f t="shared" si="66"/>
        <v>220.16</v>
      </c>
    </row>
    <row r="334" spans="1:7" ht="36">
      <c r="A334" s="5" t="s">
        <v>51</v>
      </c>
      <c r="B334" s="5" t="s">
        <v>67</v>
      </c>
      <c r="C334" s="5" t="s">
        <v>161</v>
      </c>
      <c r="D334" s="4"/>
      <c r="E334" s="201" t="s">
        <v>162</v>
      </c>
      <c r="F334" s="18">
        <f t="shared" si="66"/>
        <v>225.8</v>
      </c>
      <c r="G334" s="18">
        <f t="shared" si="66"/>
        <v>220.16</v>
      </c>
    </row>
    <row r="335" spans="1:7" ht="24">
      <c r="A335" s="5" t="s">
        <v>51</v>
      </c>
      <c r="B335" s="5" t="s">
        <v>67</v>
      </c>
      <c r="C335" s="5" t="s">
        <v>161</v>
      </c>
      <c r="D335" s="20" t="s">
        <v>45</v>
      </c>
      <c r="E335" s="21" t="s">
        <v>46</v>
      </c>
      <c r="F335" s="18">
        <f t="shared" si="66"/>
        <v>225.8</v>
      </c>
      <c r="G335" s="18">
        <f t="shared" si="66"/>
        <v>220.16</v>
      </c>
    </row>
    <row r="336" spans="1:7">
      <c r="A336" s="5" t="s">
        <v>51</v>
      </c>
      <c r="B336" s="5" t="s">
        <v>67</v>
      </c>
      <c r="C336" s="5" t="s">
        <v>161</v>
      </c>
      <c r="D336" s="4" t="s">
        <v>47</v>
      </c>
      <c r="E336" s="201" t="s">
        <v>48</v>
      </c>
      <c r="F336" s="18">
        <v>225.8</v>
      </c>
      <c r="G336" s="18">
        <v>220.16</v>
      </c>
    </row>
    <row r="337" spans="1:7">
      <c r="A337" s="24" t="s">
        <v>51</v>
      </c>
      <c r="B337" s="24" t="s">
        <v>163</v>
      </c>
      <c r="C337" s="11"/>
      <c r="D337" s="24"/>
      <c r="E337" s="13" t="s">
        <v>164</v>
      </c>
      <c r="F337" s="14">
        <f t="shared" ref="F337:G338" si="67">F338</f>
        <v>1234.134</v>
      </c>
      <c r="G337" s="14">
        <f t="shared" si="67"/>
        <v>0</v>
      </c>
    </row>
    <row r="338" spans="1:7" ht="48">
      <c r="A338" s="15" t="s">
        <v>51</v>
      </c>
      <c r="B338" s="15" t="s">
        <v>163</v>
      </c>
      <c r="C338" s="12" t="s">
        <v>165</v>
      </c>
      <c r="D338" s="15"/>
      <c r="E338" s="16" t="s">
        <v>166</v>
      </c>
      <c r="F338" s="17">
        <f t="shared" si="67"/>
        <v>1234.134</v>
      </c>
      <c r="G338" s="17">
        <f t="shared" si="67"/>
        <v>0</v>
      </c>
    </row>
    <row r="339" spans="1:7" ht="36">
      <c r="A339" s="4" t="s">
        <v>51</v>
      </c>
      <c r="B339" s="4" t="s">
        <v>163</v>
      </c>
      <c r="C339" s="5" t="s">
        <v>167</v>
      </c>
      <c r="D339" s="4"/>
      <c r="E339" s="201" t="s">
        <v>168</v>
      </c>
      <c r="F339" s="18">
        <f>F340</f>
        <v>1234.134</v>
      </c>
      <c r="G339" s="18">
        <f>G340</f>
        <v>0</v>
      </c>
    </row>
    <row r="340" spans="1:7" ht="36">
      <c r="A340" s="4" t="s">
        <v>51</v>
      </c>
      <c r="B340" s="4" t="s">
        <v>163</v>
      </c>
      <c r="C340" s="5" t="s">
        <v>169</v>
      </c>
      <c r="D340" s="4"/>
      <c r="E340" s="201" t="s">
        <v>170</v>
      </c>
      <c r="F340" s="18">
        <f>F344+F341</f>
        <v>1234.134</v>
      </c>
      <c r="G340" s="18">
        <f>G344+G341</f>
        <v>0</v>
      </c>
    </row>
    <row r="341" spans="1:7" ht="36">
      <c r="A341" s="4" t="s">
        <v>51</v>
      </c>
      <c r="B341" s="4" t="s">
        <v>163</v>
      </c>
      <c r="C341" s="5" t="s">
        <v>171</v>
      </c>
      <c r="D341" s="4"/>
      <c r="E341" s="201" t="s">
        <v>172</v>
      </c>
      <c r="F341" s="18">
        <f t="shared" ref="F341:G342" si="68">F342</f>
        <v>925.6</v>
      </c>
      <c r="G341" s="18">
        <f t="shared" si="68"/>
        <v>0</v>
      </c>
    </row>
    <row r="342" spans="1:7" ht="24">
      <c r="A342" s="4" t="s">
        <v>51</v>
      </c>
      <c r="B342" s="4" t="s">
        <v>163</v>
      </c>
      <c r="C342" s="5" t="s">
        <v>171</v>
      </c>
      <c r="D342" s="20" t="s">
        <v>45</v>
      </c>
      <c r="E342" s="21" t="s">
        <v>46</v>
      </c>
      <c r="F342" s="18">
        <f t="shared" si="68"/>
        <v>925.6</v>
      </c>
      <c r="G342" s="18">
        <f t="shared" si="68"/>
        <v>0</v>
      </c>
    </row>
    <row r="343" spans="1:7">
      <c r="A343" s="4" t="s">
        <v>51</v>
      </c>
      <c r="B343" s="4" t="s">
        <v>163</v>
      </c>
      <c r="C343" s="5" t="s">
        <v>171</v>
      </c>
      <c r="D343" s="4" t="s">
        <v>47</v>
      </c>
      <c r="E343" s="201" t="s">
        <v>173</v>
      </c>
      <c r="F343" s="18">
        <v>925.6</v>
      </c>
      <c r="G343" s="18">
        <v>0</v>
      </c>
    </row>
    <row r="344" spans="1:7" ht="48">
      <c r="A344" s="4" t="s">
        <v>51</v>
      </c>
      <c r="B344" s="4" t="s">
        <v>163</v>
      </c>
      <c r="C344" s="5" t="s">
        <v>174</v>
      </c>
      <c r="D344" s="4"/>
      <c r="E344" s="201" t="s">
        <v>175</v>
      </c>
      <c r="F344" s="18">
        <f t="shared" ref="F344:G345" si="69">F345</f>
        <v>308.53399999999999</v>
      </c>
      <c r="G344" s="18">
        <f t="shared" si="69"/>
        <v>0</v>
      </c>
    </row>
    <row r="345" spans="1:7" ht="24">
      <c r="A345" s="4" t="s">
        <v>51</v>
      </c>
      <c r="B345" s="4" t="s">
        <v>163</v>
      </c>
      <c r="C345" s="5" t="s">
        <v>174</v>
      </c>
      <c r="D345" s="20" t="s">
        <v>45</v>
      </c>
      <c r="E345" s="21" t="s">
        <v>46</v>
      </c>
      <c r="F345" s="18">
        <f t="shared" si="69"/>
        <v>308.53399999999999</v>
      </c>
      <c r="G345" s="18">
        <f t="shared" si="69"/>
        <v>0</v>
      </c>
    </row>
    <row r="346" spans="1:7">
      <c r="A346" s="4" t="s">
        <v>51</v>
      </c>
      <c r="B346" s="4" t="s">
        <v>163</v>
      </c>
      <c r="C346" s="5" t="s">
        <v>174</v>
      </c>
      <c r="D346" s="4" t="s">
        <v>47</v>
      </c>
      <c r="E346" s="201" t="s">
        <v>48</v>
      </c>
      <c r="F346" s="18">
        <v>308.53399999999999</v>
      </c>
      <c r="G346" s="18">
        <v>0</v>
      </c>
    </row>
    <row r="347" spans="1:7">
      <c r="A347" s="24" t="s">
        <v>51</v>
      </c>
      <c r="B347" s="24" t="s">
        <v>176</v>
      </c>
      <c r="C347" s="11"/>
      <c r="D347" s="24"/>
      <c r="E347" s="13" t="s">
        <v>177</v>
      </c>
      <c r="F347" s="14">
        <f t="shared" ref="F347:G348" si="70">F348</f>
        <v>471041.72800000006</v>
      </c>
      <c r="G347" s="14">
        <f t="shared" si="70"/>
        <v>444217.94199999998</v>
      </c>
    </row>
    <row r="348" spans="1:7" ht="48">
      <c r="A348" s="15" t="s">
        <v>51</v>
      </c>
      <c r="B348" s="15" t="s">
        <v>176</v>
      </c>
      <c r="C348" s="12" t="s">
        <v>165</v>
      </c>
      <c r="D348" s="15"/>
      <c r="E348" s="16" t="s">
        <v>166</v>
      </c>
      <c r="F348" s="17">
        <f t="shared" si="70"/>
        <v>471041.72800000006</v>
      </c>
      <c r="G348" s="17">
        <f t="shared" si="70"/>
        <v>444217.94199999998</v>
      </c>
    </row>
    <row r="349" spans="1:7" ht="36">
      <c r="A349" s="4" t="s">
        <v>51</v>
      </c>
      <c r="B349" s="4" t="s">
        <v>176</v>
      </c>
      <c r="C349" s="5" t="s">
        <v>167</v>
      </c>
      <c r="D349" s="4"/>
      <c r="E349" s="201" t="s">
        <v>178</v>
      </c>
      <c r="F349" s="18">
        <f>F350+F367+F380+F391+F401</f>
        <v>471041.72800000006</v>
      </c>
      <c r="G349" s="18">
        <f>G350+G367+G380+G391+G401</f>
        <v>444217.94199999998</v>
      </c>
    </row>
    <row r="350" spans="1:7" ht="36">
      <c r="A350" s="4" t="s">
        <v>51</v>
      </c>
      <c r="B350" s="4" t="s">
        <v>176</v>
      </c>
      <c r="C350" s="5" t="s">
        <v>179</v>
      </c>
      <c r="D350" s="4"/>
      <c r="E350" s="201" t="s">
        <v>180</v>
      </c>
      <c r="F350" s="18">
        <f>F351+F354+F359+F362</f>
        <v>177438.96800000002</v>
      </c>
      <c r="G350" s="18">
        <f>G351+G354+G359+G362</f>
        <v>170724.58900000001</v>
      </c>
    </row>
    <row r="351" spans="1:7" ht="60">
      <c r="A351" s="4" t="s">
        <v>51</v>
      </c>
      <c r="B351" s="4" t="s">
        <v>176</v>
      </c>
      <c r="C351" s="29" t="s">
        <v>181</v>
      </c>
      <c r="D351" s="30"/>
      <c r="E351" s="30" t="s">
        <v>182</v>
      </c>
      <c r="F351" s="18">
        <f t="shared" ref="F351:G351" si="71">F352</f>
        <v>13908.6</v>
      </c>
      <c r="G351" s="18">
        <f t="shared" si="71"/>
        <v>13908.6</v>
      </c>
    </row>
    <row r="352" spans="1:7" ht="24">
      <c r="A352" s="4" t="s">
        <v>51</v>
      </c>
      <c r="B352" s="4" t="s">
        <v>176</v>
      </c>
      <c r="C352" s="29" t="s">
        <v>181</v>
      </c>
      <c r="D352" s="20" t="s">
        <v>45</v>
      </c>
      <c r="E352" s="21" t="s">
        <v>46</v>
      </c>
      <c r="F352" s="18">
        <f>F353</f>
        <v>13908.6</v>
      </c>
      <c r="G352" s="18">
        <f>G353</f>
        <v>13908.6</v>
      </c>
    </row>
    <row r="353" spans="1:7" ht="24">
      <c r="A353" s="4" t="s">
        <v>51</v>
      </c>
      <c r="B353" s="4" t="s">
        <v>176</v>
      </c>
      <c r="C353" s="29" t="s">
        <v>181</v>
      </c>
      <c r="D353" s="4" t="s">
        <v>47</v>
      </c>
      <c r="E353" s="201" t="s">
        <v>48</v>
      </c>
      <c r="F353" s="18">
        <v>13908.6</v>
      </c>
      <c r="G353" s="18">
        <v>13908.6</v>
      </c>
    </row>
    <row r="354" spans="1:7" ht="48">
      <c r="A354" s="4" t="s">
        <v>51</v>
      </c>
      <c r="B354" s="4" t="s">
        <v>176</v>
      </c>
      <c r="C354" s="29" t="s">
        <v>183</v>
      </c>
      <c r="D354" s="4"/>
      <c r="E354" s="201" t="s">
        <v>184</v>
      </c>
      <c r="F354" s="18">
        <f>F355+F357</f>
        <v>91557.994000000006</v>
      </c>
      <c r="G354" s="18">
        <f>G355+G357</f>
        <v>87809.728999999992</v>
      </c>
    </row>
    <row r="355" spans="1:7" ht="24">
      <c r="A355" s="4" t="s">
        <v>51</v>
      </c>
      <c r="B355" s="4" t="s">
        <v>176</v>
      </c>
      <c r="C355" s="29" t="s">
        <v>183</v>
      </c>
      <c r="D355" s="20" t="s">
        <v>45</v>
      </c>
      <c r="E355" s="21" t="s">
        <v>46</v>
      </c>
      <c r="F355" s="18">
        <f t="shared" ref="F355:G355" si="72">F356</f>
        <v>60354.106</v>
      </c>
      <c r="G355" s="18">
        <f t="shared" si="72"/>
        <v>56605.841</v>
      </c>
    </row>
    <row r="356" spans="1:7" ht="24">
      <c r="A356" s="4" t="s">
        <v>51</v>
      </c>
      <c r="B356" s="4" t="s">
        <v>176</v>
      </c>
      <c r="C356" s="29" t="s">
        <v>183</v>
      </c>
      <c r="D356" s="4" t="s">
        <v>47</v>
      </c>
      <c r="E356" s="201" t="s">
        <v>48</v>
      </c>
      <c r="F356" s="18">
        <v>60354.106</v>
      </c>
      <c r="G356" s="18">
        <v>56605.841</v>
      </c>
    </row>
    <row r="357" spans="1:7" ht="36">
      <c r="A357" s="4" t="s">
        <v>51</v>
      </c>
      <c r="B357" s="4" t="s">
        <v>176</v>
      </c>
      <c r="C357" s="29" t="s">
        <v>183</v>
      </c>
      <c r="D357" s="32" t="s">
        <v>100</v>
      </c>
      <c r="E357" s="21" t="s">
        <v>101</v>
      </c>
      <c r="F357" s="18">
        <f>F358</f>
        <v>31203.887999999999</v>
      </c>
      <c r="G357" s="18">
        <f>G358</f>
        <v>31203.887999999999</v>
      </c>
    </row>
    <row r="358" spans="1:7" ht="60">
      <c r="A358" s="4" t="s">
        <v>51</v>
      </c>
      <c r="B358" s="4" t="s">
        <v>176</v>
      </c>
      <c r="C358" s="29" t="s">
        <v>183</v>
      </c>
      <c r="D358" s="4" t="s">
        <v>102</v>
      </c>
      <c r="E358" s="201" t="s">
        <v>103</v>
      </c>
      <c r="F358" s="18">
        <v>31203.887999999999</v>
      </c>
      <c r="G358" s="18">
        <v>31203.887999999999</v>
      </c>
    </row>
    <row r="359" spans="1:7" ht="36">
      <c r="A359" s="4" t="s">
        <v>51</v>
      </c>
      <c r="B359" s="4" t="s">
        <v>176</v>
      </c>
      <c r="C359" s="25" t="s">
        <v>185</v>
      </c>
      <c r="D359" s="4"/>
      <c r="E359" s="201" t="s">
        <v>186</v>
      </c>
      <c r="F359" s="18">
        <f>F360</f>
        <v>7337.3389999999999</v>
      </c>
      <c r="G359" s="18">
        <f>G360</f>
        <v>4727.8</v>
      </c>
    </row>
    <row r="360" spans="1:7" ht="24">
      <c r="A360" s="4" t="s">
        <v>51</v>
      </c>
      <c r="B360" s="4" t="s">
        <v>176</v>
      </c>
      <c r="C360" s="25" t="s">
        <v>185</v>
      </c>
      <c r="D360" s="20" t="s">
        <v>45</v>
      </c>
      <c r="E360" s="21" t="s">
        <v>46</v>
      </c>
      <c r="F360" s="18">
        <f>F361</f>
        <v>7337.3389999999999</v>
      </c>
      <c r="G360" s="18">
        <f>G361</f>
        <v>4727.8</v>
      </c>
    </row>
    <row r="361" spans="1:7">
      <c r="A361" s="4" t="s">
        <v>51</v>
      </c>
      <c r="B361" s="4" t="s">
        <v>176</v>
      </c>
      <c r="C361" s="25" t="s">
        <v>185</v>
      </c>
      <c r="D361" s="4" t="s">
        <v>47</v>
      </c>
      <c r="E361" s="201" t="s">
        <v>48</v>
      </c>
      <c r="F361" s="18">
        <v>7337.3389999999999</v>
      </c>
      <c r="G361" s="18">
        <v>4727.8</v>
      </c>
    </row>
    <row r="362" spans="1:7" ht="24">
      <c r="A362" s="4" t="s">
        <v>51</v>
      </c>
      <c r="B362" s="4" t="s">
        <v>176</v>
      </c>
      <c r="C362" s="25" t="s">
        <v>187</v>
      </c>
      <c r="D362" s="4"/>
      <c r="E362" s="201" t="s">
        <v>188</v>
      </c>
      <c r="F362" s="18">
        <f>F363+F365</f>
        <v>64635.035000000003</v>
      </c>
      <c r="G362" s="18">
        <f>G363+G365</f>
        <v>64278.460000000006</v>
      </c>
    </row>
    <row r="363" spans="1:7" ht="24">
      <c r="A363" s="4" t="s">
        <v>51</v>
      </c>
      <c r="B363" s="4" t="s">
        <v>176</v>
      </c>
      <c r="C363" s="25" t="s">
        <v>187</v>
      </c>
      <c r="D363" s="20" t="s">
        <v>45</v>
      </c>
      <c r="E363" s="21" t="s">
        <v>46</v>
      </c>
      <c r="F363" s="18">
        <f>F364</f>
        <v>64631.360000000001</v>
      </c>
      <c r="G363" s="18">
        <f>G364</f>
        <v>64274.785000000003</v>
      </c>
    </row>
    <row r="364" spans="1:7">
      <c r="A364" s="4" t="s">
        <v>51</v>
      </c>
      <c r="B364" s="4" t="s">
        <v>176</v>
      </c>
      <c r="C364" s="25" t="s">
        <v>187</v>
      </c>
      <c r="D364" s="4" t="s">
        <v>47</v>
      </c>
      <c r="E364" s="201" t="s">
        <v>48</v>
      </c>
      <c r="F364" s="18">
        <v>64631.360000000001</v>
      </c>
      <c r="G364" s="18">
        <v>64274.785000000003</v>
      </c>
    </row>
    <row r="365" spans="1:7">
      <c r="A365" s="4" t="s">
        <v>51</v>
      </c>
      <c r="B365" s="4" t="s">
        <v>176</v>
      </c>
      <c r="C365" s="25" t="s">
        <v>187</v>
      </c>
      <c r="D365" s="20" t="s">
        <v>88</v>
      </c>
      <c r="E365" s="21" t="s">
        <v>74</v>
      </c>
      <c r="F365" s="18">
        <f>F366</f>
        <v>3.6749999999999998</v>
      </c>
      <c r="G365" s="18">
        <f>G366</f>
        <v>3.6749999999999998</v>
      </c>
    </row>
    <row r="366" spans="1:7">
      <c r="A366" s="4" t="s">
        <v>51</v>
      </c>
      <c r="B366" s="4" t="s">
        <v>176</v>
      </c>
      <c r="C366" s="25" t="s">
        <v>187</v>
      </c>
      <c r="D366" s="4" t="s">
        <v>89</v>
      </c>
      <c r="E366" s="23" t="s">
        <v>90</v>
      </c>
      <c r="F366" s="18">
        <v>3.6749999999999998</v>
      </c>
      <c r="G366" s="18">
        <v>3.6749999999999998</v>
      </c>
    </row>
    <row r="367" spans="1:7" ht="24">
      <c r="A367" s="4" t="s">
        <v>51</v>
      </c>
      <c r="B367" s="4" t="s">
        <v>176</v>
      </c>
      <c r="C367" s="29" t="s">
        <v>189</v>
      </c>
      <c r="D367" s="4"/>
      <c r="E367" s="201" t="s">
        <v>190</v>
      </c>
      <c r="F367" s="18">
        <f>F368+F371+F374</f>
        <v>199438.12399999998</v>
      </c>
      <c r="G367" s="18">
        <f>G368+G371+G374</f>
        <v>184848.98700000002</v>
      </c>
    </row>
    <row r="368" spans="1:7" ht="27" customHeight="1">
      <c r="A368" s="4" t="s">
        <v>51</v>
      </c>
      <c r="B368" s="4" t="s">
        <v>176</v>
      </c>
      <c r="C368" s="29" t="s">
        <v>191</v>
      </c>
      <c r="D368" s="4"/>
      <c r="E368" s="201" t="s">
        <v>192</v>
      </c>
      <c r="F368" s="18">
        <f>F369</f>
        <v>155616.79999999999</v>
      </c>
      <c r="G368" s="18">
        <f>G369</f>
        <v>147276.88200000001</v>
      </c>
    </row>
    <row r="369" spans="1:7" ht="24">
      <c r="A369" s="4" t="s">
        <v>51</v>
      </c>
      <c r="B369" s="4" t="s">
        <v>176</v>
      </c>
      <c r="C369" s="29" t="s">
        <v>191</v>
      </c>
      <c r="D369" s="20" t="s">
        <v>45</v>
      </c>
      <c r="E369" s="21" t="s">
        <v>46</v>
      </c>
      <c r="F369" s="18">
        <f>F370</f>
        <v>155616.79999999999</v>
      </c>
      <c r="G369" s="18">
        <f>G370</f>
        <v>147276.88200000001</v>
      </c>
    </row>
    <row r="370" spans="1:7" ht="24">
      <c r="A370" s="4" t="s">
        <v>51</v>
      </c>
      <c r="B370" s="4" t="s">
        <v>176</v>
      </c>
      <c r="C370" s="29" t="s">
        <v>191</v>
      </c>
      <c r="D370" s="4" t="s">
        <v>47</v>
      </c>
      <c r="E370" s="201" t="s">
        <v>48</v>
      </c>
      <c r="F370" s="18">
        <v>155616.79999999999</v>
      </c>
      <c r="G370" s="18">
        <v>147276.88200000001</v>
      </c>
    </row>
    <row r="371" spans="1:7" ht="36">
      <c r="A371" s="4" t="s">
        <v>51</v>
      </c>
      <c r="B371" s="4" t="s">
        <v>176</v>
      </c>
      <c r="C371" s="29" t="s">
        <v>193</v>
      </c>
      <c r="D371" s="4"/>
      <c r="E371" s="201" t="s">
        <v>194</v>
      </c>
      <c r="F371" s="18">
        <f>F372</f>
        <v>17290.777999999998</v>
      </c>
      <c r="G371" s="18">
        <f>G372</f>
        <v>16364.098</v>
      </c>
    </row>
    <row r="372" spans="1:7" ht="24">
      <c r="A372" s="4" t="s">
        <v>51</v>
      </c>
      <c r="B372" s="4" t="s">
        <v>176</v>
      </c>
      <c r="C372" s="29" t="s">
        <v>193</v>
      </c>
      <c r="D372" s="20" t="s">
        <v>45</v>
      </c>
      <c r="E372" s="21" t="s">
        <v>46</v>
      </c>
      <c r="F372" s="18">
        <f>F373</f>
        <v>17290.777999999998</v>
      </c>
      <c r="G372" s="18">
        <f>G373</f>
        <v>16364.098</v>
      </c>
    </row>
    <row r="373" spans="1:7" ht="24">
      <c r="A373" s="4" t="s">
        <v>51</v>
      </c>
      <c r="B373" s="4" t="s">
        <v>176</v>
      </c>
      <c r="C373" s="29" t="s">
        <v>193</v>
      </c>
      <c r="D373" s="4" t="s">
        <v>47</v>
      </c>
      <c r="E373" s="201" t="s">
        <v>48</v>
      </c>
      <c r="F373" s="18">
        <v>17290.777999999998</v>
      </c>
      <c r="G373" s="18">
        <v>16364.098</v>
      </c>
    </row>
    <row r="374" spans="1:7" ht="24">
      <c r="A374" s="4" t="s">
        <v>51</v>
      </c>
      <c r="B374" s="4" t="s">
        <v>176</v>
      </c>
      <c r="C374" s="29" t="s">
        <v>195</v>
      </c>
      <c r="D374" s="4"/>
      <c r="E374" s="201" t="s">
        <v>196</v>
      </c>
      <c r="F374" s="18">
        <f>F375+F378</f>
        <v>26530.546000000002</v>
      </c>
      <c r="G374" s="18">
        <f>G375+G378</f>
        <v>21208.007000000001</v>
      </c>
    </row>
    <row r="375" spans="1:7" ht="24">
      <c r="A375" s="4" t="s">
        <v>51</v>
      </c>
      <c r="B375" s="4" t="s">
        <v>176</v>
      </c>
      <c r="C375" s="29" t="s">
        <v>195</v>
      </c>
      <c r="D375" s="20" t="s">
        <v>45</v>
      </c>
      <c r="E375" s="21" t="s">
        <v>46</v>
      </c>
      <c r="F375" s="18">
        <f>F376+F377</f>
        <v>25930.546000000002</v>
      </c>
      <c r="G375" s="18">
        <f>G376+G377</f>
        <v>21208.007000000001</v>
      </c>
    </row>
    <row r="376" spans="1:7" ht="36">
      <c r="A376" s="4" t="s">
        <v>51</v>
      </c>
      <c r="B376" s="4" t="s">
        <v>176</v>
      </c>
      <c r="C376" s="29" t="s">
        <v>195</v>
      </c>
      <c r="D376" s="4">
        <v>243</v>
      </c>
      <c r="E376" s="201" t="s">
        <v>286</v>
      </c>
      <c r="F376" s="18">
        <v>1484.4659999999999</v>
      </c>
      <c r="G376" s="18">
        <v>1062.3610000000001</v>
      </c>
    </row>
    <row r="377" spans="1:7" ht="24">
      <c r="A377" s="4" t="s">
        <v>51</v>
      </c>
      <c r="B377" s="4" t="s">
        <v>176</v>
      </c>
      <c r="C377" s="29" t="s">
        <v>195</v>
      </c>
      <c r="D377" s="4" t="s">
        <v>47</v>
      </c>
      <c r="E377" s="201" t="s">
        <v>48</v>
      </c>
      <c r="F377" s="18">
        <v>24446.080000000002</v>
      </c>
      <c r="G377" s="18">
        <v>20145.646000000001</v>
      </c>
    </row>
    <row r="378" spans="1:7" ht="24">
      <c r="A378" s="4" t="s">
        <v>51</v>
      </c>
      <c r="B378" s="4" t="s">
        <v>176</v>
      </c>
      <c r="C378" s="29" t="s">
        <v>195</v>
      </c>
      <c r="D378" s="4">
        <v>400</v>
      </c>
      <c r="E378" s="201" t="s">
        <v>274</v>
      </c>
      <c r="F378" s="18">
        <f>F379</f>
        <v>600</v>
      </c>
      <c r="G378" s="18">
        <f>G379</f>
        <v>0</v>
      </c>
    </row>
    <row r="379" spans="1:7" ht="36">
      <c r="A379" s="4" t="s">
        <v>51</v>
      </c>
      <c r="B379" s="4" t="s">
        <v>176</v>
      </c>
      <c r="C379" s="29" t="s">
        <v>195</v>
      </c>
      <c r="D379" s="4">
        <v>414</v>
      </c>
      <c r="E379" s="201" t="s">
        <v>275</v>
      </c>
      <c r="F379" s="18">
        <v>600</v>
      </c>
      <c r="G379" s="18">
        <v>0</v>
      </c>
    </row>
    <row r="380" spans="1:7" ht="48">
      <c r="A380" s="4" t="s">
        <v>51</v>
      </c>
      <c r="B380" s="4" t="s">
        <v>176</v>
      </c>
      <c r="C380" s="29" t="s">
        <v>197</v>
      </c>
      <c r="D380" s="4"/>
      <c r="E380" s="201" t="s">
        <v>198</v>
      </c>
      <c r="F380" s="18">
        <f>F381+F384+F387</f>
        <v>54826.177000000003</v>
      </c>
      <c r="G380" s="18">
        <f>G381+G384+G387</f>
        <v>49775.635000000009</v>
      </c>
    </row>
    <row r="381" spans="1:7" ht="60">
      <c r="A381" s="4" t="s">
        <v>51</v>
      </c>
      <c r="B381" s="4" t="s">
        <v>176</v>
      </c>
      <c r="C381" s="29" t="s">
        <v>199</v>
      </c>
      <c r="D381" s="4"/>
      <c r="E381" s="201" t="s">
        <v>200</v>
      </c>
      <c r="F381" s="18">
        <f t="shared" ref="F381:G382" si="73">F382</f>
        <v>41821</v>
      </c>
      <c r="G381" s="18">
        <f t="shared" si="73"/>
        <v>41134.154000000002</v>
      </c>
    </row>
    <row r="382" spans="1:7" ht="24">
      <c r="A382" s="4" t="s">
        <v>51</v>
      </c>
      <c r="B382" s="4" t="s">
        <v>176</v>
      </c>
      <c r="C382" s="29" t="s">
        <v>199</v>
      </c>
      <c r="D382" s="20" t="s">
        <v>45</v>
      </c>
      <c r="E382" s="21" t="s">
        <v>46</v>
      </c>
      <c r="F382" s="18">
        <f t="shared" si="73"/>
        <v>41821</v>
      </c>
      <c r="G382" s="18">
        <f t="shared" si="73"/>
        <v>41134.154000000002</v>
      </c>
    </row>
    <row r="383" spans="1:7" ht="24">
      <c r="A383" s="4" t="s">
        <v>51</v>
      </c>
      <c r="B383" s="4" t="s">
        <v>176</v>
      </c>
      <c r="C383" s="29" t="s">
        <v>199</v>
      </c>
      <c r="D383" s="4" t="s">
        <v>47</v>
      </c>
      <c r="E383" s="201" t="s">
        <v>48</v>
      </c>
      <c r="F383" s="18">
        <v>41821</v>
      </c>
      <c r="G383" s="18">
        <v>41134.154000000002</v>
      </c>
    </row>
    <row r="384" spans="1:7" ht="46.9" customHeight="1">
      <c r="A384" s="4" t="s">
        <v>51</v>
      </c>
      <c r="B384" s="4" t="s">
        <v>176</v>
      </c>
      <c r="C384" s="29" t="s">
        <v>201</v>
      </c>
      <c r="D384" s="4"/>
      <c r="E384" s="201" t="s">
        <v>202</v>
      </c>
      <c r="F384" s="18">
        <f>F385</f>
        <v>4646.8</v>
      </c>
      <c r="G384" s="18">
        <f>G385</f>
        <v>4570.4840000000004</v>
      </c>
    </row>
    <row r="385" spans="1:7" ht="24">
      <c r="A385" s="4" t="s">
        <v>51</v>
      </c>
      <c r="B385" s="4" t="s">
        <v>176</v>
      </c>
      <c r="C385" s="29" t="s">
        <v>201</v>
      </c>
      <c r="D385" s="20" t="s">
        <v>45</v>
      </c>
      <c r="E385" s="21" t="s">
        <v>46</v>
      </c>
      <c r="F385" s="18">
        <f t="shared" ref="F385:G385" si="74">F386</f>
        <v>4646.8</v>
      </c>
      <c r="G385" s="18">
        <f t="shared" si="74"/>
        <v>4570.4840000000004</v>
      </c>
    </row>
    <row r="386" spans="1:7" ht="24">
      <c r="A386" s="4" t="s">
        <v>51</v>
      </c>
      <c r="B386" s="4" t="s">
        <v>176</v>
      </c>
      <c r="C386" s="29" t="s">
        <v>201</v>
      </c>
      <c r="D386" s="4" t="s">
        <v>47</v>
      </c>
      <c r="E386" s="201" t="s">
        <v>48</v>
      </c>
      <c r="F386" s="18">
        <v>4646.8</v>
      </c>
      <c r="G386" s="18">
        <v>4570.4840000000004</v>
      </c>
    </row>
    <row r="387" spans="1:7" ht="48">
      <c r="A387" s="4" t="s">
        <v>51</v>
      </c>
      <c r="B387" s="4" t="s">
        <v>176</v>
      </c>
      <c r="C387" s="29" t="s">
        <v>203</v>
      </c>
      <c r="D387" s="4"/>
      <c r="E387" s="201" t="s">
        <v>204</v>
      </c>
      <c r="F387" s="18">
        <f>F388</f>
        <v>8358.3770000000004</v>
      </c>
      <c r="G387" s="18">
        <f>G388</f>
        <v>4070.9969999999998</v>
      </c>
    </row>
    <row r="388" spans="1:7" ht="24">
      <c r="A388" s="4" t="s">
        <v>51</v>
      </c>
      <c r="B388" s="4" t="s">
        <v>176</v>
      </c>
      <c r="C388" s="29" t="s">
        <v>203</v>
      </c>
      <c r="D388" s="20" t="s">
        <v>45</v>
      </c>
      <c r="E388" s="21" t="s">
        <v>46</v>
      </c>
      <c r="F388" s="18">
        <f>F390+F389</f>
        <v>8358.3770000000004</v>
      </c>
      <c r="G388" s="18">
        <f>G390+G389</f>
        <v>4070.9969999999998</v>
      </c>
    </row>
    <row r="389" spans="1:7" ht="36">
      <c r="A389" s="4" t="s">
        <v>51</v>
      </c>
      <c r="B389" s="4" t="s">
        <v>176</v>
      </c>
      <c r="C389" s="29" t="s">
        <v>203</v>
      </c>
      <c r="D389" s="4">
        <v>243</v>
      </c>
      <c r="E389" s="201" t="s">
        <v>286</v>
      </c>
      <c r="F389" s="18">
        <v>25.61</v>
      </c>
      <c r="G389" s="18">
        <v>25.609000000000002</v>
      </c>
    </row>
    <row r="390" spans="1:7" ht="24">
      <c r="A390" s="4" t="s">
        <v>51</v>
      </c>
      <c r="B390" s="4" t="s">
        <v>176</v>
      </c>
      <c r="C390" s="29" t="s">
        <v>203</v>
      </c>
      <c r="D390" s="4" t="s">
        <v>47</v>
      </c>
      <c r="E390" s="201" t="s">
        <v>48</v>
      </c>
      <c r="F390" s="18">
        <v>8332.7669999999998</v>
      </c>
      <c r="G390" s="18">
        <v>4045.3879999999999</v>
      </c>
    </row>
    <row r="391" spans="1:7" ht="36">
      <c r="A391" s="4" t="s">
        <v>51</v>
      </c>
      <c r="B391" s="4" t="s">
        <v>176</v>
      </c>
      <c r="C391" s="29" t="s">
        <v>205</v>
      </c>
      <c r="D391" s="4"/>
      <c r="E391" s="201" t="s">
        <v>206</v>
      </c>
      <c r="F391" s="18">
        <f>F392+F395+F398</f>
        <v>5842.6670000000004</v>
      </c>
      <c r="G391" s="18">
        <f>G392+G395+G398</f>
        <v>5594.7560000000003</v>
      </c>
    </row>
    <row r="392" spans="1:7" ht="60">
      <c r="A392" s="4" t="s">
        <v>51</v>
      </c>
      <c r="B392" s="4" t="s">
        <v>176</v>
      </c>
      <c r="C392" s="29" t="s">
        <v>207</v>
      </c>
      <c r="D392" s="4"/>
      <c r="E392" s="201" t="s">
        <v>208</v>
      </c>
      <c r="F392" s="18">
        <f t="shared" ref="F392:G393" si="75">F393</f>
        <v>4020.9</v>
      </c>
      <c r="G392" s="18">
        <f t="shared" si="75"/>
        <v>3811.28</v>
      </c>
    </row>
    <row r="393" spans="1:7" ht="24">
      <c r="A393" s="4" t="s">
        <v>51</v>
      </c>
      <c r="B393" s="4" t="s">
        <v>176</v>
      </c>
      <c r="C393" s="29" t="s">
        <v>207</v>
      </c>
      <c r="D393" s="20" t="s">
        <v>45</v>
      </c>
      <c r="E393" s="21" t="s">
        <v>46</v>
      </c>
      <c r="F393" s="18">
        <f t="shared" si="75"/>
        <v>4020.9</v>
      </c>
      <c r="G393" s="18">
        <f t="shared" si="75"/>
        <v>3811.28</v>
      </c>
    </row>
    <row r="394" spans="1:7" ht="24">
      <c r="A394" s="4" t="s">
        <v>51</v>
      </c>
      <c r="B394" s="4" t="s">
        <v>176</v>
      </c>
      <c r="C394" s="29" t="s">
        <v>207</v>
      </c>
      <c r="D394" s="4" t="s">
        <v>47</v>
      </c>
      <c r="E394" s="201" t="s">
        <v>48</v>
      </c>
      <c r="F394" s="18">
        <v>4020.9</v>
      </c>
      <c r="G394" s="18">
        <v>3811.28</v>
      </c>
    </row>
    <row r="395" spans="1:7" ht="48" customHeight="1">
      <c r="A395" s="4" t="s">
        <v>51</v>
      </c>
      <c r="B395" s="4" t="s">
        <v>176</v>
      </c>
      <c r="C395" s="29" t="s">
        <v>209</v>
      </c>
      <c r="D395" s="4"/>
      <c r="E395" s="201" t="s">
        <v>210</v>
      </c>
      <c r="F395" s="18">
        <f t="shared" ref="F395:G396" si="76">F396</f>
        <v>446.767</v>
      </c>
      <c r="G395" s="18">
        <f t="shared" si="76"/>
        <v>423.476</v>
      </c>
    </row>
    <row r="396" spans="1:7" ht="24">
      <c r="A396" s="4" t="s">
        <v>51</v>
      </c>
      <c r="B396" s="4" t="s">
        <v>176</v>
      </c>
      <c r="C396" s="29" t="s">
        <v>211</v>
      </c>
      <c r="D396" s="20" t="s">
        <v>45</v>
      </c>
      <c r="E396" s="21" t="s">
        <v>46</v>
      </c>
      <c r="F396" s="18">
        <f t="shared" si="76"/>
        <v>446.767</v>
      </c>
      <c r="G396" s="18">
        <f t="shared" si="76"/>
        <v>423.476</v>
      </c>
    </row>
    <row r="397" spans="1:7" ht="24">
      <c r="A397" s="4" t="s">
        <v>51</v>
      </c>
      <c r="B397" s="4" t="s">
        <v>176</v>
      </c>
      <c r="C397" s="29" t="s">
        <v>209</v>
      </c>
      <c r="D397" s="4" t="s">
        <v>47</v>
      </c>
      <c r="E397" s="201" t="s">
        <v>48</v>
      </c>
      <c r="F397" s="18">
        <v>446.767</v>
      </c>
      <c r="G397" s="18">
        <v>423.476</v>
      </c>
    </row>
    <row r="398" spans="1:7" ht="60">
      <c r="A398" s="4" t="s">
        <v>51</v>
      </c>
      <c r="B398" s="4" t="s">
        <v>176</v>
      </c>
      <c r="C398" s="29" t="s">
        <v>212</v>
      </c>
      <c r="D398" s="4"/>
      <c r="E398" s="201" t="s">
        <v>213</v>
      </c>
      <c r="F398" s="18">
        <f>F399</f>
        <v>1375</v>
      </c>
      <c r="G398" s="18">
        <f>G399</f>
        <v>1360</v>
      </c>
    </row>
    <row r="399" spans="1:7" ht="24">
      <c r="A399" s="4" t="s">
        <v>51</v>
      </c>
      <c r="B399" s="4" t="s">
        <v>176</v>
      </c>
      <c r="C399" s="29" t="s">
        <v>212</v>
      </c>
      <c r="D399" s="20" t="s">
        <v>45</v>
      </c>
      <c r="E399" s="21" t="s">
        <v>46</v>
      </c>
      <c r="F399" s="18">
        <f>F400</f>
        <v>1375</v>
      </c>
      <c r="G399" s="18">
        <f>G400</f>
        <v>1360</v>
      </c>
    </row>
    <row r="400" spans="1:7" ht="24">
      <c r="A400" s="4" t="s">
        <v>51</v>
      </c>
      <c r="B400" s="4" t="s">
        <v>176</v>
      </c>
      <c r="C400" s="29" t="s">
        <v>212</v>
      </c>
      <c r="D400" s="4" t="s">
        <v>47</v>
      </c>
      <c r="E400" s="201" t="s">
        <v>48</v>
      </c>
      <c r="F400" s="18">
        <v>1375</v>
      </c>
      <c r="G400" s="18">
        <v>1360</v>
      </c>
    </row>
    <row r="401" spans="1:7" ht="58.15" customHeight="1">
      <c r="A401" s="4" t="s">
        <v>51</v>
      </c>
      <c r="B401" s="4" t="s">
        <v>176</v>
      </c>
      <c r="C401" s="29" t="s">
        <v>214</v>
      </c>
      <c r="D401" s="4"/>
      <c r="E401" s="201" t="s">
        <v>215</v>
      </c>
      <c r="F401" s="18">
        <f>F402+F405+F408</f>
        <v>33495.792000000001</v>
      </c>
      <c r="G401" s="18">
        <f>G402+G405+G408</f>
        <v>33273.974999999999</v>
      </c>
    </row>
    <row r="402" spans="1:7" ht="60.6" customHeight="1">
      <c r="A402" s="4" t="s">
        <v>51</v>
      </c>
      <c r="B402" s="4" t="s">
        <v>176</v>
      </c>
      <c r="C402" s="29" t="s">
        <v>216</v>
      </c>
      <c r="D402" s="4"/>
      <c r="E402" s="201" t="s">
        <v>217</v>
      </c>
      <c r="F402" s="18">
        <f>F403</f>
        <v>701.79200000000003</v>
      </c>
      <c r="G402" s="18">
        <f>G403</f>
        <v>480</v>
      </c>
    </row>
    <row r="403" spans="1:7" ht="24">
      <c r="A403" s="4" t="s">
        <v>51</v>
      </c>
      <c r="B403" s="4" t="s">
        <v>176</v>
      </c>
      <c r="C403" s="29" t="s">
        <v>216</v>
      </c>
      <c r="D403" s="20" t="s">
        <v>45</v>
      </c>
      <c r="E403" s="21" t="s">
        <v>46</v>
      </c>
      <c r="F403" s="18">
        <f>F404</f>
        <v>701.79200000000003</v>
      </c>
      <c r="G403" s="18">
        <f>G404</f>
        <v>480</v>
      </c>
    </row>
    <row r="404" spans="1:7" ht="24">
      <c r="A404" s="4" t="s">
        <v>51</v>
      </c>
      <c r="B404" s="4" t="s">
        <v>176</v>
      </c>
      <c r="C404" s="29" t="s">
        <v>216</v>
      </c>
      <c r="D404" s="4" t="s">
        <v>47</v>
      </c>
      <c r="E404" s="201" t="s">
        <v>48</v>
      </c>
      <c r="F404" s="18">
        <v>701.79200000000003</v>
      </c>
      <c r="G404" s="18">
        <v>480</v>
      </c>
    </row>
    <row r="405" spans="1:7" ht="70.900000000000006" customHeight="1">
      <c r="A405" s="4" t="s">
        <v>51</v>
      </c>
      <c r="B405" s="4" t="s">
        <v>176</v>
      </c>
      <c r="C405" s="29" t="s">
        <v>218</v>
      </c>
      <c r="D405" s="4"/>
      <c r="E405" s="201" t="s">
        <v>219</v>
      </c>
      <c r="F405" s="18">
        <f>F406</f>
        <v>3279.4</v>
      </c>
      <c r="G405" s="18">
        <f>G406</f>
        <v>3279.3980000000001</v>
      </c>
    </row>
    <row r="406" spans="1:7" ht="24">
      <c r="A406" s="4" t="s">
        <v>51</v>
      </c>
      <c r="B406" s="4" t="s">
        <v>176</v>
      </c>
      <c r="C406" s="29" t="s">
        <v>218</v>
      </c>
      <c r="D406" s="20" t="s">
        <v>45</v>
      </c>
      <c r="E406" s="21" t="s">
        <v>46</v>
      </c>
      <c r="F406" s="18">
        <f>F407</f>
        <v>3279.4</v>
      </c>
      <c r="G406" s="18">
        <f t="shared" ref="G406" si="77">G407</f>
        <v>3279.3980000000001</v>
      </c>
    </row>
    <row r="407" spans="1:7" ht="24">
      <c r="A407" s="4" t="s">
        <v>51</v>
      </c>
      <c r="B407" s="4" t="s">
        <v>176</v>
      </c>
      <c r="C407" s="29" t="s">
        <v>218</v>
      </c>
      <c r="D407" s="4" t="s">
        <v>47</v>
      </c>
      <c r="E407" s="201" t="s">
        <v>48</v>
      </c>
      <c r="F407" s="18">
        <v>3279.4</v>
      </c>
      <c r="G407" s="18">
        <v>3279.3980000000001</v>
      </c>
    </row>
    <row r="408" spans="1:7" ht="84">
      <c r="A408" s="4" t="s">
        <v>51</v>
      </c>
      <c r="B408" s="4" t="s">
        <v>176</v>
      </c>
      <c r="C408" s="29" t="s">
        <v>220</v>
      </c>
      <c r="D408" s="4"/>
      <c r="E408" s="201" t="s">
        <v>221</v>
      </c>
      <c r="F408" s="18">
        <f>F409</f>
        <v>29514.6</v>
      </c>
      <c r="G408" s="18">
        <f t="shared" ref="G408" si="78">G409</f>
        <v>29514.577000000001</v>
      </c>
    </row>
    <row r="409" spans="1:7" ht="24">
      <c r="A409" s="4" t="s">
        <v>51</v>
      </c>
      <c r="B409" s="4" t="s">
        <v>176</v>
      </c>
      <c r="C409" s="29" t="s">
        <v>220</v>
      </c>
      <c r="D409" s="20" t="s">
        <v>45</v>
      </c>
      <c r="E409" s="21" t="s">
        <v>46</v>
      </c>
      <c r="F409" s="18">
        <f>F410</f>
        <v>29514.6</v>
      </c>
      <c r="G409" s="18">
        <f>G410</f>
        <v>29514.577000000001</v>
      </c>
    </row>
    <row r="410" spans="1:7" ht="24">
      <c r="A410" s="4" t="s">
        <v>51</v>
      </c>
      <c r="B410" s="4" t="s">
        <v>176</v>
      </c>
      <c r="C410" s="29" t="s">
        <v>220</v>
      </c>
      <c r="D410" s="4" t="s">
        <v>47</v>
      </c>
      <c r="E410" s="201" t="s">
        <v>48</v>
      </c>
      <c r="F410" s="18">
        <v>29514.6</v>
      </c>
      <c r="G410" s="18">
        <v>29514.577000000001</v>
      </c>
    </row>
    <row r="411" spans="1:7" ht="24">
      <c r="A411" s="24" t="s">
        <v>51</v>
      </c>
      <c r="B411" s="24" t="s">
        <v>5</v>
      </c>
      <c r="C411" s="11"/>
      <c r="D411" s="24"/>
      <c r="E411" s="13" t="s">
        <v>222</v>
      </c>
      <c r="F411" s="14">
        <f>F412+F443</f>
        <v>3961.489</v>
      </c>
      <c r="G411" s="14">
        <f>G412+G443</f>
        <v>3931.538</v>
      </c>
    </row>
    <row r="412" spans="1:7" ht="36">
      <c r="A412" s="15" t="s">
        <v>51</v>
      </c>
      <c r="B412" s="15">
        <v>12</v>
      </c>
      <c r="C412" s="33" t="s">
        <v>223</v>
      </c>
      <c r="D412" s="15"/>
      <c r="E412" s="16" t="s">
        <v>224</v>
      </c>
      <c r="F412" s="17">
        <f>F413</f>
        <v>2273.0639999999999</v>
      </c>
      <c r="G412" s="17">
        <f>G413</f>
        <v>2243.4490000000001</v>
      </c>
    </row>
    <row r="413" spans="1:7" ht="36">
      <c r="A413" s="4" t="s">
        <v>51</v>
      </c>
      <c r="B413" s="4">
        <v>12</v>
      </c>
      <c r="C413" s="29" t="s">
        <v>225</v>
      </c>
      <c r="D413" s="4"/>
      <c r="E413" s="201" t="s">
        <v>226</v>
      </c>
      <c r="F413" s="18">
        <f>F414+F433</f>
        <v>2273.0639999999999</v>
      </c>
      <c r="G413" s="18">
        <f>G414+G433</f>
        <v>2243.4490000000001</v>
      </c>
    </row>
    <row r="414" spans="1:7" ht="24">
      <c r="A414" s="4" t="s">
        <v>51</v>
      </c>
      <c r="B414" s="4">
        <v>12</v>
      </c>
      <c r="C414" s="29" t="s">
        <v>227</v>
      </c>
      <c r="D414" s="4"/>
      <c r="E414" s="201" t="s">
        <v>228</v>
      </c>
      <c r="F414" s="18">
        <f>F415+F418+F421+F424+F427+F430</f>
        <v>2202.0639999999999</v>
      </c>
      <c r="G414" s="18">
        <f t="shared" ref="G414" si="79">G415+G418+G421+G424+G427+G430</f>
        <v>2192.5500000000002</v>
      </c>
    </row>
    <row r="415" spans="1:7" ht="96">
      <c r="A415" s="4" t="s">
        <v>51</v>
      </c>
      <c r="B415" s="4">
        <v>12</v>
      </c>
      <c r="C415" s="29" t="s">
        <v>229</v>
      </c>
      <c r="D415" s="4"/>
      <c r="E415" s="39" t="s">
        <v>230</v>
      </c>
      <c r="F415" s="18">
        <f t="shared" ref="F415:G416" si="80">F416</f>
        <v>2000</v>
      </c>
      <c r="G415" s="18">
        <f t="shared" si="80"/>
        <v>2000</v>
      </c>
    </row>
    <row r="416" spans="1:7" ht="24">
      <c r="A416" s="4" t="s">
        <v>51</v>
      </c>
      <c r="B416" s="4">
        <v>12</v>
      </c>
      <c r="C416" s="29" t="s">
        <v>229</v>
      </c>
      <c r="D416" s="4" t="s">
        <v>88</v>
      </c>
      <c r="E416" s="201" t="s">
        <v>74</v>
      </c>
      <c r="F416" s="18">
        <f t="shared" si="80"/>
        <v>2000</v>
      </c>
      <c r="G416" s="18">
        <f t="shared" si="80"/>
        <v>2000</v>
      </c>
    </row>
    <row r="417" spans="1:7" ht="47.45" customHeight="1">
      <c r="A417" s="4" t="s">
        <v>51</v>
      </c>
      <c r="B417" s="4">
        <v>12</v>
      </c>
      <c r="C417" s="29" t="s">
        <v>229</v>
      </c>
      <c r="D417" s="4">
        <v>813</v>
      </c>
      <c r="E417" s="201" t="s">
        <v>231</v>
      </c>
      <c r="F417" s="18">
        <v>2000</v>
      </c>
      <c r="G417" s="18">
        <v>2000</v>
      </c>
    </row>
    <row r="418" spans="1:7" ht="24">
      <c r="A418" s="4" t="s">
        <v>51</v>
      </c>
      <c r="B418" s="4">
        <v>12</v>
      </c>
      <c r="C418" s="29" t="s">
        <v>232</v>
      </c>
      <c r="D418" s="4"/>
      <c r="E418" s="201" t="s">
        <v>233</v>
      </c>
      <c r="F418" s="18">
        <f t="shared" ref="F418:G419" si="81">F419</f>
        <v>25</v>
      </c>
      <c r="G418" s="18">
        <f t="shared" si="81"/>
        <v>21.55</v>
      </c>
    </row>
    <row r="419" spans="1:7" ht="24">
      <c r="A419" s="4" t="s">
        <v>51</v>
      </c>
      <c r="B419" s="4">
        <v>12</v>
      </c>
      <c r="C419" s="29" t="s">
        <v>232</v>
      </c>
      <c r="D419" s="20" t="s">
        <v>45</v>
      </c>
      <c r="E419" s="21" t="s">
        <v>46</v>
      </c>
      <c r="F419" s="18">
        <f t="shared" si="81"/>
        <v>25</v>
      </c>
      <c r="G419" s="18">
        <f t="shared" si="81"/>
        <v>21.55</v>
      </c>
    </row>
    <row r="420" spans="1:7" ht="24">
      <c r="A420" s="4" t="s">
        <v>51</v>
      </c>
      <c r="B420" s="4">
        <v>12</v>
      </c>
      <c r="C420" s="29" t="s">
        <v>232</v>
      </c>
      <c r="D420" s="4" t="s">
        <v>47</v>
      </c>
      <c r="E420" s="201" t="s">
        <v>48</v>
      </c>
      <c r="F420" s="18">
        <v>25</v>
      </c>
      <c r="G420" s="18">
        <v>21.55</v>
      </c>
    </row>
    <row r="421" spans="1:7" ht="36">
      <c r="A421" s="4" t="s">
        <v>51</v>
      </c>
      <c r="B421" s="4">
        <v>12</v>
      </c>
      <c r="C421" s="29" t="s">
        <v>234</v>
      </c>
      <c r="D421" s="4"/>
      <c r="E421" s="201" t="s">
        <v>235</v>
      </c>
      <c r="F421" s="18">
        <f t="shared" ref="F421:G422" si="82">F422</f>
        <v>28.084</v>
      </c>
      <c r="G421" s="18">
        <f t="shared" si="82"/>
        <v>28</v>
      </c>
    </row>
    <row r="422" spans="1:7" ht="24">
      <c r="A422" s="4" t="s">
        <v>51</v>
      </c>
      <c r="B422" s="4">
        <v>12</v>
      </c>
      <c r="C422" s="29" t="s">
        <v>234</v>
      </c>
      <c r="D422" s="20" t="s">
        <v>45</v>
      </c>
      <c r="E422" s="21" t="s">
        <v>46</v>
      </c>
      <c r="F422" s="18">
        <f t="shared" si="82"/>
        <v>28.084</v>
      </c>
      <c r="G422" s="18">
        <f t="shared" si="82"/>
        <v>28</v>
      </c>
    </row>
    <row r="423" spans="1:7" ht="24">
      <c r="A423" s="4" t="s">
        <v>51</v>
      </c>
      <c r="B423" s="4">
        <v>12</v>
      </c>
      <c r="C423" s="29" t="s">
        <v>234</v>
      </c>
      <c r="D423" s="4" t="s">
        <v>47</v>
      </c>
      <c r="E423" s="201" t="s">
        <v>48</v>
      </c>
      <c r="F423" s="18">
        <v>28.084</v>
      </c>
      <c r="G423" s="18">
        <v>28</v>
      </c>
    </row>
    <row r="424" spans="1:7" ht="24">
      <c r="A424" s="4" t="s">
        <v>51</v>
      </c>
      <c r="B424" s="4">
        <v>12</v>
      </c>
      <c r="C424" s="29" t="s">
        <v>236</v>
      </c>
      <c r="D424" s="4"/>
      <c r="E424" s="201" t="s">
        <v>237</v>
      </c>
      <c r="F424" s="18">
        <f t="shared" ref="F424:G425" si="83">F425</f>
        <v>24</v>
      </c>
      <c r="G424" s="18">
        <f t="shared" si="83"/>
        <v>24</v>
      </c>
    </row>
    <row r="425" spans="1:7" ht="24">
      <c r="A425" s="4" t="s">
        <v>51</v>
      </c>
      <c r="B425" s="4">
        <v>12</v>
      </c>
      <c r="C425" s="29" t="s">
        <v>236</v>
      </c>
      <c r="D425" s="20" t="s">
        <v>45</v>
      </c>
      <c r="E425" s="21" t="s">
        <v>46</v>
      </c>
      <c r="F425" s="18">
        <f t="shared" si="83"/>
        <v>24</v>
      </c>
      <c r="G425" s="18">
        <f t="shared" si="83"/>
        <v>24</v>
      </c>
    </row>
    <row r="426" spans="1:7" ht="24">
      <c r="A426" s="4" t="s">
        <v>51</v>
      </c>
      <c r="B426" s="4">
        <v>12</v>
      </c>
      <c r="C426" s="29" t="s">
        <v>236</v>
      </c>
      <c r="D426" s="4" t="s">
        <v>47</v>
      </c>
      <c r="E426" s="201" t="s">
        <v>48</v>
      </c>
      <c r="F426" s="18">
        <v>24</v>
      </c>
      <c r="G426" s="18">
        <v>24</v>
      </c>
    </row>
    <row r="427" spans="1:7" ht="24">
      <c r="A427" s="4" t="s">
        <v>51</v>
      </c>
      <c r="B427" s="4">
        <v>12</v>
      </c>
      <c r="C427" s="29" t="s">
        <v>238</v>
      </c>
      <c r="D427" s="4"/>
      <c r="E427" s="201" t="s">
        <v>239</v>
      </c>
      <c r="F427" s="18">
        <f t="shared" ref="F427:G428" si="84">F428</f>
        <v>25</v>
      </c>
      <c r="G427" s="18">
        <f t="shared" si="84"/>
        <v>20</v>
      </c>
    </row>
    <row r="428" spans="1:7" ht="24">
      <c r="A428" s="4" t="s">
        <v>51</v>
      </c>
      <c r="B428" s="4">
        <v>12</v>
      </c>
      <c r="C428" s="29" t="s">
        <v>238</v>
      </c>
      <c r="D428" s="20">
        <v>300</v>
      </c>
      <c r="E428" s="21" t="s">
        <v>49</v>
      </c>
      <c r="F428" s="18">
        <f t="shared" si="84"/>
        <v>25</v>
      </c>
      <c r="G428" s="18">
        <f t="shared" si="84"/>
        <v>20</v>
      </c>
    </row>
    <row r="429" spans="1:7" ht="24">
      <c r="A429" s="4" t="s">
        <v>51</v>
      </c>
      <c r="B429" s="4">
        <v>12</v>
      </c>
      <c r="C429" s="29" t="s">
        <v>238</v>
      </c>
      <c r="D429" s="4">
        <v>360</v>
      </c>
      <c r="E429" s="201" t="s">
        <v>240</v>
      </c>
      <c r="F429" s="18">
        <v>25</v>
      </c>
      <c r="G429" s="18">
        <v>20</v>
      </c>
    </row>
    <row r="430" spans="1:7" ht="24">
      <c r="A430" s="4" t="s">
        <v>51</v>
      </c>
      <c r="B430" s="4">
        <v>12</v>
      </c>
      <c r="C430" s="29" t="s">
        <v>241</v>
      </c>
      <c r="D430" s="4"/>
      <c r="E430" s="201" t="s">
        <v>242</v>
      </c>
      <c r="F430" s="18">
        <f t="shared" ref="F430:G431" si="85">F431</f>
        <v>99.98</v>
      </c>
      <c r="G430" s="18">
        <f t="shared" si="85"/>
        <v>99</v>
      </c>
    </row>
    <row r="431" spans="1:7" ht="24">
      <c r="A431" s="4" t="s">
        <v>51</v>
      </c>
      <c r="B431" s="4">
        <v>12</v>
      </c>
      <c r="C431" s="29" t="s">
        <v>241</v>
      </c>
      <c r="D431" s="20" t="s">
        <v>45</v>
      </c>
      <c r="E431" s="21" t="s">
        <v>46</v>
      </c>
      <c r="F431" s="18">
        <f t="shared" si="85"/>
        <v>99.98</v>
      </c>
      <c r="G431" s="18">
        <f t="shared" si="85"/>
        <v>99</v>
      </c>
    </row>
    <row r="432" spans="1:7" ht="24">
      <c r="A432" s="4" t="s">
        <v>51</v>
      </c>
      <c r="B432" s="4">
        <v>12</v>
      </c>
      <c r="C432" s="29" t="s">
        <v>241</v>
      </c>
      <c r="D432" s="4" t="s">
        <v>47</v>
      </c>
      <c r="E432" s="201" t="s">
        <v>48</v>
      </c>
      <c r="F432" s="18">
        <v>99.98</v>
      </c>
      <c r="G432" s="18">
        <v>99</v>
      </c>
    </row>
    <row r="433" spans="1:7" ht="36">
      <c r="A433" s="4" t="s">
        <v>51</v>
      </c>
      <c r="B433" s="4">
        <v>12</v>
      </c>
      <c r="C433" s="29" t="s">
        <v>243</v>
      </c>
      <c r="D433" s="4"/>
      <c r="E433" s="201" t="s">
        <v>244</v>
      </c>
      <c r="F433" s="18">
        <f>F434+F437+F441</f>
        <v>71</v>
      </c>
      <c r="G433" s="18">
        <f>G434+G437+G441</f>
        <v>50.899000000000001</v>
      </c>
    </row>
    <row r="434" spans="1:7" ht="24">
      <c r="A434" s="4" t="s">
        <v>51</v>
      </c>
      <c r="B434" s="4">
        <v>12</v>
      </c>
      <c r="C434" s="29" t="s">
        <v>245</v>
      </c>
      <c r="D434" s="4"/>
      <c r="E434" s="201" t="s">
        <v>246</v>
      </c>
      <c r="F434" s="18">
        <f t="shared" ref="F434:G435" si="86">F435</f>
        <v>1</v>
      </c>
      <c r="G434" s="18">
        <f t="shared" si="86"/>
        <v>0.89900000000000002</v>
      </c>
    </row>
    <row r="435" spans="1:7" ht="24">
      <c r="A435" s="4" t="s">
        <v>51</v>
      </c>
      <c r="B435" s="4">
        <v>12</v>
      </c>
      <c r="C435" s="29" t="s">
        <v>245</v>
      </c>
      <c r="D435" s="20" t="s">
        <v>45</v>
      </c>
      <c r="E435" s="21" t="s">
        <v>46</v>
      </c>
      <c r="F435" s="18">
        <f t="shared" si="86"/>
        <v>1</v>
      </c>
      <c r="G435" s="18">
        <f t="shared" si="86"/>
        <v>0.89900000000000002</v>
      </c>
    </row>
    <row r="436" spans="1:7" ht="24">
      <c r="A436" s="4" t="s">
        <v>51</v>
      </c>
      <c r="B436" s="4">
        <v>12</v>
      </c>
      <c r="C436" s="29" t="s">
        <v>245</v>
      </c>
      <c r="D436" s="4" t="s">
        <v>47</v>
      </c>
      <c r="E436" s="201" t="s">
        <v>48</v>
      </c>
      <c r="F436" s="18">
        <v>1</v>
      </c>
      <c r="G436" s="18">
        <v>0.89900000000000002</v>
      </c>
    </row>
    <row r="437" spans="1:7" ht="48" customHeight="1">
      <c r="A437" s="4" t="s">
        <v>51</v>
      </c>
      <c r="B437" s="4">
        <v>12</v>
      </c>
      <c r="C437" s="29" t="s">
        <v>247</v>
      </c>
      <c r="D437" s="4"/>
      <c r="E437" s="201" t="s">
        <v>248</v>
      </c>
      <c r="F437" s="18">
        <f t="shared" ref="F437:G438" si="87">F438</f>
        <v>20</v>
      </c>
      <c r="G437" s="18">
        <f t="shared" si="87"/>
        <v>0</v>
      </c>
    </row>
    <row r="438" spans="1:7" ht="24">
      <c r="A438" s="4" t="s">
        <v>51</v>
      </c>
      <c r="B438" s="4">
        <v>12</v>
      </c>
      <c r="C438" s="29" t="s">
        <v>247</v>
      </c>
      <c r="D438" s="20" t="s">
        <v>45</v>
      </c>
      <c r="E438" s="21" t="s">
        <v>46</v>
      </c>
      <c r="F438" s="18">
        <f t="shared" si="87"/>
        <v>20</v>
      </c>
      <c r="G438" s="18">
        <f t="shared" si="87"/>
        <v>0</v>
      </c>
    </row>
    <row r="439" spans="1:7" ht="24">
      <c r="A439" s="4" t="s">
        <v>51</v>
      </c>
      <c r="B439" s="4">
        <v>12</v>
      </c>
      <c r="C439" s="29" t="s">
        <v>247</v>
      </c>
      <c r="D439" s="4" t="s">
        <v>47</v>
      </c>
      <c r="E439" s="201" t="s">
        <v>48</v>
      </c>
      <c r="F439" s="18">
        <v>20</v>
      </c>
      <c r="G439" s="18">
        <v>0</v>
      </c>
    </row>
    <row r="440" spans="1:7" ht="24">
      <c r="A440" s="4" t="s">
        <v>51</v>
      </c>
      <c r="B440" s="4">
        <v>12</v>
      </c>
      <c r="C440" s="29" t="s">
        <v>249</v>
      </c>
      <c r="D440" s="4"/>
      <c r="E440" s="201" t="s">
        <v>250</v>
      </c>
      <c r="F440" s="18">
        <f t="shared" ref="F440:G441" si="88">F441</f>
        <v>50</v>
      </c>
      <c r="G440" s="18">
        <f t="shared" si="88"/>
        <v>50</v>
      </c>
    </row>
    <row r="441" spans="1:7" ht="24">
      <c r="A441" s="4" t="s">
        <v>51</v>
      </c>
      <c r="B441" s="4">
        <v>12</v>
      </c>
      <c r="C441" s="29" t="s">
        <v>249</v>
      </c>
      <c r="D441" s="20" t="s">
        <v>45</v>
      </c>
      <c r="E441" s="21" t="s">
        <v>46</v>
      </c>
      <c r="F441" s="18">
        <f t="shared" si="88"/>
        <v>50</v>
      </c>
      <c r="G441" s="18">
        <f t="shared" si="88"/>
        <v>50</v>
      </c>
    </row>
    <row r="442" spans="1:7" ht="24">
      <c r="A442" s="4" t="s">
        <v>51</v>
      </c>
      <c r="B442" s="4">
        <v>12</v>
      </c>
      <c r="C442" s="29" t="s">
        <v>249</v>
      </c>
      <c r="D442" s="4" t="s">
        <v>47</v>
      </c>
      <c r="E442" s="201" t="s">
        <v>48</v>
      </c>
      <c r="F442" s="18">
        <v>50</v>
      </c>
      <c r="G442" s="18">
        <v>50</v>
      </c>
    </row>
    <row r="443" spans="1:7" ht="36">
      <c r="A443" s="15" t="s">
        <v>51</v>
      </c>
      <c r="B443" s="15" t="s">
        <v>5</v>
      </c>
      <c r="C443" s="12" t="s">
        <v>104</v>
      </c>
      <c r="D443" s="15"/>
      <c r="E443" s="16" t="s">
        <v>105</v>
      </c>
      <c r="F443" s="17">
        <f>F444</f>
        <v>1688.4250000000002</v>
      </c>
      <c r="G443" s="17">
        <f t="shared" ref="G443" si="89">G444</f>
        <v>1688.0889999999999</v>
      </c>
    </row>
    <row r="444" spans="1:7" ht="36">
      <c r="A444" s="4" t="s">
        <v>51</v>
      </c>
      <c r="B444" s="4" t="s">
        <v>5</v>
      </c>
      <c r="C444" s="5" t="s">
        <v>251</v>
      </c>
      <c r="D444" s="4"/>
      <c r="E444" s="201" t="s">
        <v>252</v>
      </c>
      <c r="F444" s="18">
        <f>F445+F455</f>
        <v>1688.4250000000002</v>
      </c>
      <c r="G444" s="18">
        <f t="shared" ref="G444" si="90">G445+G455</f>
        <v>1688.0889999999999</v>
      </c>
    </row>
    <row r="445" spans="1:7" ht="36">
      <c r="A445" s="4" t="s">
        <v>51</v>
      </c>
      <c r="B445" s="4" t="s">
        <v>5</v>
      </c>
      <c r="C445" s="5" t="s">
        <v>253</v>
      </c>
      <c r="D445" s="4"/>
      <c r="E445" s="201" t="s">
        <v>254</v>
      </c>
      <c r="F445" s="18">
        <f>F446+F449+F452</f>
        <v>823.22500000000002</v>
      </c>
      <c r="G445" s="18">
        <f t="shared" ref="G445" si="91">G446+G449+G452</f>
        <v>822.88900000000001</v>
      </c>
    </row>
    <row r="446" spans="1:7" ht="36">
      <c r="A446" s="4" t="s">
        <v>51</v>
      </c>
      <c r="B446" s="4" t="s">
        <v>5</v>
      </c>
      <c r="C446" s="5" t="s">
        <v>597</v>
      </c>
      <c r="D446" s="4"/>
      <c r="E446" s="201" t="s">
        <v>598</v>
      </c>
      <c r="F446" s="18">
        <f>F447</f>
        <v>25</v>
      </c>
      <c r="G446" s="18">
        <f>G447</f>
        <v>25</v>
      </c>
    </row>
    <row r="447" spans="1:7" ht="24">
      <c r="A447" s="4" t="s">
        <v>51</v>
      </c>
      <c r="B447" s="4" t="s">
        <v>5</v>
      </c>
      <c r="C447" s="5" t="s">
        <v>597</v>
      </c>
      <c r="D447" s="20" t="s">
        <v>45</v>
      </c>
      <c r="E447" s="21" t="s">
        <v>46</v>
      </c>
      <c r="F447" s="18">
        <f>F448</f>
        <v>25</v>
      </c>
      <c r="G447" s="18">
        <f>G448</f>
        <v>25</v>
      </c>
    </row>
    <row r="448" spans="1:7">
      <c r="A448" s="4" t="s">
        <v>51</v>
      </c>
      <c r="B448" s="4" t="s">
        <v>5</v>
      </c>
      <c r="C448" s="5" t="s">
        <v>597</v>
      </c>
      <c r="D448" s="4" t="s">
        <v>47</v>
      </c>
      <c r="E448" s="201" t="s">
        <v>48</v>
      </c>
      <c r="F448" s="18">
        <v>25</v>
      </c>
      <c r="G448" s="18">
        <v>25</v>
      </c>
    </row>
    <row r="449" spans="1:7" ht="24">
      <c r="A449" s="4" t="s">
        <v>51</v>
      </c>
      <c r="B449" s="4" t="s">
        <v>5</v>
      </c>
      <c r="C449" s="5" t="s">
        <v>599</v>
      </c>
      <c r="D449" s="4"/>
      <c r="E449" s="201" t="s">
        <v>600</v>
      </c>
      <c r="F449" s="18">
        <f>F450</f>
        <v>199.33600000000001</v>
      </c>
      <c r="G449" s="18">
        <f t="shared" ref="G449:G450" si="92">G450</f>
        <v>199</v>
      </c>
    </row>
    <row r="450" spans="1:7" ht="24">
      <c r="A450" s="4" t="s">
        <v>51</v>
      </c>
      <c r="B450" s="4" t="s">
        <v>5</v>
      </c>
      <c r="C450" s="5" t="s">
        <v>599</v>
      </c>
      <c r="D450" s="20" t="s">
        <v>45</v>
      </c>
      <c r="E450" s="21" t="s">
        <v>46</v>
      </c>
      <c r="F450" s="18">
        <f>F451</f>
        <v>199.33600000000001</v>
      </c>
      <c r="G450" s="18">
        <f t="shared" si="92"/>
        <v>199</v>
      </c>
    </row>
    <row r="451" spans="1:7">
      <c r="A451" s="4" t="s">
        <v>51</v>
      </c>
      <c r="B451" s="4" t="s">
        <v>5</v>
      </c>
      <c r="C451" s="5" t="s">
        <v>599</v>
      </c>
      <c r="D451" s="4" t="s">
        <v>47</v>
      </c>
      <c r="E451" s="201" t="s">
        <v>48</v>
      </c>
      <c r="F451" s="18">
        <v>199.33600000000001</v>
      </c>
      <c r="G451" s="18">
        <v>199</v>
      </c>
    </row>
    <row r="452" spans="1:7" ht="24">
      <c r="A452" s="4" t="s">
        <v>51</v>
      </c>
      <c r="B452" s="4" t="s">
        <v>5</v>
      </c>
      <c r="C452" s="5" t="s">
        <v>255</v>
      </c>
      <c r="D452" s="4"/>
      <c r="E452" s="201" t="s">
        <v>256</v>
      </c>
      <c r="F452" s="18">
        <f>F453</f>
        <v>598.88900000000001</v>
      </c>
      <c r="G452" s="18">
        <f t="shared" ref="G452:G453" si="93">G453</f>
        <v>598.88900000000001</v>
      </c>
    </row>
    <row r="453" spans="1:7" ht="24">
      <c r="A453" s="4" t="s">
        <v>51</v>
      </c>
      <c r="B453" s="4" t="s">
        <v>5</v>
      </c>
      <c r="C453" s="5" t="s">
        <v>255</v>
      </c>
      <c r="D453" s="20" t="s">
        <v>45</v>
      </c>
      <c r="E453" s="21" t="s">
        <v>46</v>
      </c>
      <c r="F453" s="18">
        <f>F454</f>
        <v>598.88900000000001</v>
      </c>
      <c r="G453" s="18">
        <f t="shared" si="93"/>
        <v>598.88900000000001</v>
      </c>
    </row>
    <row r="454" spans="1:7">
      <c r="A454" s="4" t="s">
        <v>51</v>
      </c>
      <c r="B454" s="4" t="s">
        <v>5</v>
      </c>
      <c r="C454" s="5" t="s">
        <v>255</v>
      </c>
      <c r="D454" s="4" t="s">
        <v>47</v>
      </c>
      <c r="E454" s="201" t="s">
        <v>48</v>
      </c>
      <c r="F454" s="18">
        <v>598.88900000000001</v>
      </c>
      <c r="G454" s="18">
        <v>598.88900000000001</v>
      </c>
    </row>
    <row r="455" spans="1:7" ht="36">
      <c r="A455" s="4" t="s">
        <v>51</v>
      </c>
      <c r="B455" s="4" t="s">
        <v>5</v>
      </c>
      <c r="C455" s="5" t="s">
        <v>601</v>
      </c>
      <c r="D455" s="4"/>
      <c r="E455" s="201" t="s">
        <v>602</v>
      </c>
      <c r="F455" s="18">
        <f>F456</f>
        <v>865.2</v>
      </c>
      <c r="G455" s="18">
        <f t="shared" ref="G455" si="94">G456</f>
        <v>865.2</v>
      </c>
    </row>
    <row r="456" spans="1:7">
      <c r="A456" s="4" t="s">
        <v>51</v>
      </c>
      <c r="B456" s="4" t="s">
        <v>5</v>
      </c>
      <c r="C456" s="5" t="s">
        <v>603</v>
      </c>
      <c r="D456" s="4"/>
      <c r="E456" s="201" t="s">
        <v>604</v>
      </c>
      <c r="F456" s="18">
        <f>F458</f>
        <v>865.2</v>
      </c>
      <c r="G456" s="18">
        <f>G458</f>
        <v>865.2</v>
      </c>
    </row>
    <row r="457" spans="1:7" ht="24">
      <c r="A457" s="4" t="s">
        <v>51</v>
      </c>
      <c r="B457" s="4" t="s">
        <v>5</v>
      </c>
      <c r="C457" s="5" t="s">
        <v>603</v>
      </c>
      <c r="D457" s="20" t="s">
        <v>45</v>
      </c>
      <c r="E457" s="21" t="s">
        <v>46</v>
      </c>
      <c r="F457" s="18">
        <f>F458</f>
        <v>865.2</v>
      </c>
      <c r="G457" s="18">
        <f>G458</f>
        <v>865.2</v>
      </c>
    </row>
    <row r="458" spans="1:7">
      <c r="A458" s="4" t="s">
        <v>51</v>
      </c>
      <c r="B458" s="4" t="s">
        <v>5</v>
      </c>
      <c r="C458" s="5" t="s">
        <v>603</v>
      </c>
      <c r="D458" s="4" t="s">
        <v>47</v>
      </c>
      <c r="E458" s="201" t="s">
        <v>48</v>
      </c>
      <c r="F458" s="18">
        <v>865.2</v>
      </c>
      <c r="G458" s="18">
        <v>865.2</v>
      </c>
    </row>
    <row r="459" spans="1:7">
      <c r="A459" s="36" t="s">
        <v>59</v>
      </c>
      <c r="B459" s="36" t="s">
        <v>17</v>
      </c>
      <c r="C459" s="40"/>
      <c r="D459" s="8"/>
      <c r="E459" s="9" t="s">
        <v>257</v>
      </c>
      <c r="F459" s="10">
        <f>F460+F473+F551+F729</f>
        <v>716718.81499999994</v>
      </c>
      <c r="G459" s="10">
        <f>G461+G473+G551+G729</f>
        <v>686021.44299999997</v>
      </c>
    </row>
    <row r="460" spans="1:7">
      <c r="A460" s="11" t="s">
        <v>59</v>
      </c>
      <c r="B460" s="11" t="s">
        <v>16</v>
      </c>
      <c r="C460" s="41"/>
      <c r="D460" s="11"/>
      <c r="E460" s="13" t="s">
        <v>258</v>
      </c>
      <c r="F460" s="10">
        <f>F461</f>
        <v>27903.822</v>
      </c>
      <c r="G460" s="10">
        <f t="shared" ref="G460" si="95">G461</f>
        <v>24661.662000000004</v>
      </c>
    </row>
    <row r="461" spans="1:7" ht="48">
      <c r="A461" s="12" t="s">
        <v>59</v>
      </c>
      <c r="B461" s="12" t="s">
        <v>16</v>
      </c>
      <c r="C461" s="33" t="s">
        <v>259</v>
      </c>
      <c r="D461" s="15"/>
      <c r="E461" s="16" t="s">
        <v>260</v>
      </c>
      <c r="F461" s="17">
        <f t="shared" ref="F461:G462" si="96">F462</f>
        <v>27903.822</v>
      </c>
      <c r="G461" s="17">
        <f t="shared" si="96"/>
        <v>24661.662000000004</v>
      </c>
    </row>
    <row r="462" spans="1:7" ht="48">
      <c r="A462" s="5" t="s">
        <v>59</v>
      </c>
      <c r="B462" s="5" t="s">
        <v>16</v>
      </c>
      <c r="C462" s="29" t="s">
        <v>261</v>
      </c>
      <c r="D462" s="4"/>
      <c r="E462" s="201" t="s">
        <v>262</v>
      </c>
      <c r="F462" s="18">
        <f>F463</f>
        <v>27903.822</v>
      </c>
      <c r="G462" s="18">
        <f t="shared" si="96"/>
        <v>24661.662000000004</v>
      </c>
    </row>
    <row r="463" spans="1:7" ht="24">
      <c r="A463" s="5" t="s">
        <v>59</v>
      </c>
      <c r="B463" s="5" t="s">
        <v>16</v>
      </c>
      <c r="C463" s="29" t="s">
        <v>263</v>
      </c>
      <c r="D463" s="4"/>
      <c r="E463" s="201" t="s">
        <v>264</v>
      </c>
      <c r="F463" s="18">
        <f>F464+F467</f>
        <v>27903.822</v>
      </c>
      <c r="G463" s="18">
        <f t="shared" ref="G463" si="97">G464+G467</f>
        <v>24661.662000000004</v>
      </c>
    </row>
    <row r="464" spans="1:7" ht="36">
      <c r="A464" s="5" t="s">
        <v>59</v>
      </c>
      <c r="B464" s="5" t="s">
        <v>16</v>
      </c>
      <c r="C464" s="29" t="s">
        <v>265</v>
      </c>
      <c r="D464" s="4"/>
      <c r="E464" s="201" t="s">
        <v>266</v>
      </c>
      <c r="F464" s="18">
        <f t="shared" ref="F464:G465" si="98">F465</f>
        <v>16102.112999999999</v>
      </c>
      <c r="G464" s="18">
        <f t="shared" si="98"/>
        <v>14966.332</v>
      </c>
    </row>
    <row r="465" spans="1:7" ht="24">
      <c r="A465" s="5" t="s">
        <v>59</v>
      </c>
      <c r="B465" s="5" t="s">
        <v>16</v>
      </c>
      <c r="C465" s="29" t="s">
        <v>265</v>
      </c>
      <c r="D465" s="20" t="s">
        <v>45</v>
      </c>
      <c r="E465" s="21" t="s">
        <v>46</v>
      </c>
      <c r="F465" s="18">
        <f t="shared" si="98"/>
        <v>16102.112999999999</v>
      </c>
      <c r="G465" s="18">
        <f t="shared" si="98"/>
        <v>14966.332</v>
      </c>
    </row>
    <row r="466" spans="1:7" ht="24">
      <c r="A466" s="5" t="s">
        <v>59</v>
      </c>
      <c r="B466" s="5" t="s">
        <v>16</v>
      </c>
      <c r="C466" s="29" t="s">
        <v>265</v>
      </c>
      <c r="D466" s="4" t="s">
        <v>47</v>
      </c>
      <c r="E466" s="201" t="s">
        <v>48</v>
      </c>
      <c r="F466" s="18">
        <v>16102.112999999999</v>
      </c>
      <c r="G466" s="18">
        <v>14966.332</v>
      </c>
    </row>
    <row r="467" spans="1:7" ht="36">
      <c r="A467" s="5" t="s">
        <v>59</v>
      </c>
      <c r="B467" s="5" t="s">
        <v>16</v>
      </c>
      <c r="C467" s="29" t="s">
        <v>267</v>
      </c>
      <c r="D467" s="5"/>
      <c r="E467" s="201" t="s">
        <v>268</v>
      </c>
      <c r="F467" s="18">
        <f>F468+F471</f>
        <v>11801.709000000001</v>
      </c>
      <c r="G467" s="18">
        <f>G468+G471</f>
        <v>9695.3300000000017</v>
      </c>
    </row>
    <row r="468" spans="1:7" ht="24">
      <c r="A468" s="5" t="s">
        <v>59</v>
      </c>
      <c r="B468" s="5" t="s">
        <v>16</v>
      </c>
      <c r="C468" s="29" t="s">
        <v>267</v>
      </c>
      <c r="D468" s="20" t="s">
        <v>45</v>
      </c>
      <c r="E468" s="21" t="s">
        <v>46</v>
      </c>
      <c r="F468" s="18">
        <f>F469+F470</f>
        <v>11796.484</v>
      </c>
      <c r="G468" s="18">
        <f>G469+G470</f>
        <v>9690.1060000000016</v>
      </c>
    </row>
    <row r="469" spans="1:7" ht="24">
      <c r="A469" s="5" t="s">
        <v>59</v>
      </c>
      <c r="B469" s="5" t="s">
        <v>16</v>
      </c>
      <c r="C469" s="29" t="s">
        <v>267</v>
      </c>
      <c r="D469" s="4" t="s">
        <v>47</v>
      </c>
      <c r="E469" s="201" t="s">
        <v>48</v>
      </c>
      <c r="F469" s="18">
        <v>10993.736000000001</v>
      </c>
      <c r="G469" s="18">
        <v>8896.1200000000008</v>
      </c>
    </row>
    <row r="470" spans="1:7" ht="24">
      <c r="A470" s="5" t="s">
        <v>59</v>
      </c>
      <c r="B470" s="5" t="s">
        <v>16</v>
      </c>
      <c r="C470" s="29" t="s">
        <v>267</v>
      </c>
      <c r="D470" s="4">
        <v>247</v>
      </c>
      <c r="E470" s="201" t="s">
        <v>87</v>
      </c>
      <c r="F470" s="18">
        <v>802.74800000000005</v>
      </c>
      <c r="G470" s="18">
        <v>793.98599999999999</v>
      </c>
    </row>
    <row r="471" spans="1:7" ht="24">
      <c r="A471" s="5" t="s">
        <v>59</v>
      </c>
      <c r="B471" s="5" t="s">
        <v>16</v>
      </c>
      <c r="C471" s="29" t="s">
        <v>267</v>
      </c>
      <c r="D471" s="4" t="s">
        <v>88</v>
      </c>
      <c r="E471" s="201" t="s">
        <v>74</v>
      </c>
      <c r="F471" s="18">
        <f>F472</f>
        <v>5.2249999999999996</v>
      </c>
      <c r="G471" s="18">
        <f>G472</f>
        <v>5.2240000000000002</v>
      </c>
    </row>
    <row r="472" spans="1:7" ht="24">
      <c r="A472" s="5" t="s">
        <v>59</v>
      </c>
      <c r="B472" s="5" t="s">
        <v>16</v>
      </c>
      <c r="C472" s="29" t="s">
        <v>267</v>
      </c>
      <c r="D472" s="4">
        <v>853</v>
      </c>
      <c r="E472" s="201" t="s">
        <v>94</v>
      </c>
      <c r="F472" s="18">
        <v>5.2249999999999996</v>
      </c>
      <c r="G472" s="18">
        <v>5.2240000000000002</v>
      </c>
    </row>
    <row r="473" spans="1:7">
      <c r="A473" s="11" t="s">
        <v>59</v>
      </c>
      <c r="B473" s="11" t="s">
        <v>19</v>
      </c>
      <c r="C473" s="41"/>
      <c r="D473" s="24"/>
      <c r="E473" s="13" t="s">
        <v>269</v>
      </c>
      <c r="F473" s="14">
        <f>F474+F546</f>
        <v>354538.60800000001</v>
      </c>
      <c r="G473" s="14">
        <f>G474+G546</f>
        <v>343013.24</v>
      </c>
    </row>
    <row r="474" spans="1:7" ht="48">
      <c r="A474" s="12" t="s">
        <v>59</v>
      </c>
      <c r="B474" s="12" t="s">
        <v>19</v>
      </c>
      <c r="C474" s="33" t="s">
        <v>259</v>
      </c>
      <c r="D474" s="15"/>
      <c r="E474" s="16" t="s">
        <v>260</v>
      </c>
      <c r="F474" s="17">
        <f t="shared" ref="F474:G474" si="99">F475</f>
        <v>354188.79300000001</v>
      </c>
      <c r="G474" s="17">
        <f t="shared" si="99"/>
        <v>342663.42499999999</v>
      </c>
    </row>
    <row r="475" spans="1:7" ht="48">
      <c r="A475" s="5" t="s">
        <v>59</v>
      </c>
      <c r="B475" s="5" t="s">
        <v>19</v>
      </c>
      <c r="C475" s="29" t="s">
        <v>261</v>
      </c>
      <c r="D475" s="4"/>
      <c r="E475" s="201" t="s">
        <v>262</v>
      </c>
      <c r="F475" s="18">
        <f>F476+F489</f>
        <v>354188.79300000001</v>
      </c>
      <c r="G475" s="18">
        <f>G476+G489</f>
        <v>342663.42499999999</v>
      </c>
    </row>
    <row r="476" spans="1:7" ht="36">
      <c r="A476" s="5" t="s">
        <v>59</v>
      </c>
      <c r="B476" s="5" t="s">
        <v>19</v>
      </c>
      <c r="C476" s="29" t="s">
        <v>270</v>
      </c>
      <c r="D476" s="4"/>
      <c r="E476" s="201" t="s">
        <v>271</v>
      </c>
      <c r="F476" s="18">
        <f>F477+F483+F486</f>
        <v>38117.81</v>
      </c>
      <c r="G476" s="18">
        <f>G477+G483+G486</f>
        <v>37011.991000000002</v>
      </c>
    </row>
    <row r="477" spans="1:7" ht="36">
      <c r="A477" s="5" t="s">
        <v>59</v>
      </c>
      <c r="B477" s="5" t="s">
        <v>19</v>
      </c>
      <c r="C477" s="25" t="s">
        <v>272</v>
      </c>
      <c r="D477" s="4"/>
      <c r="E477" s="201" t="s">
        <v>273</v>
      </c>
      <c r="F477" s="18">
        <f>F478+F481</f>
        <v>2058.9760000000001</v>
      </c>
      <c r="G477" s="18">
        <f>G478+G481</f>
        <v>1339.4270000000001</v>
      </c>
    </row>
    <row r="478" spans="1:7" ht="24">
      <c r="A478" s="5" t="s">
        <v>59</v>
      </c>
      <c r="B478" s="5" t="s">
        <v>19</v>
      </c>
      <c r="C478" s="25" t="s">
        <v>272</v>
      </c>
      <c r="D478" s="20" t="s">
        <v>45</v>
      </c>
      <c r="E478" s="21" t="s">
        <v>46</v>
      </c>
      <c r="F478" s="18">
        <f>F479+F480</f>
        <v>1294.22</v>
      </c>
      <c r="G478" s="18">
        <f>G479+G480</f>
        <v>1277.6310000000001</v>
      </c>
    </row>
    <row r="479" spans="1:7">
      <c r="A479" s="5" t="s">
        <v>59</v>
      </c>
      <c r="B479" s="5" t="s">
        <v>19</v>
      </c>
      <c r="C479" s="25" t="s">
        <v>272</v>
      </c>
      <c r="D479" s="4" t="s">
        <v>47</v>
      </c>
      <c r="E479" s="201" t="s">
        <v>48</v>
      </c>
      <c r="F479" s="18">
        <v>1243.8440000000001</v>
      </c>
      <c r="G479" s="18">
        <v>1227.2550000000001</v>
      </c>
    </row>
    <row r="480" spans="1:7">
      <c r="A480" s="5" t="s">
        <v>59</v>
      </c>
      <c r="B480" s="5" t="s">
        <v>19</v>
      </c>
      <c r="C480" s="25" t="s">
        <v>272</v>
      </c>
      <c r="D480" s="4">
        <v>247</v>
      </c>
      <c r="E480" s="201" t="s">
        <v>87</v>
      </c>
      <c r="F480" s="18">
        <v>50.375999999999998</v>
      </c>
      <c r="G480" s="18">
        <v>50.375999999999998</v>
      </c>
    </row>
    <row r="481" spans="1:7" ht="24">
      <c r="A481" s="5" t="s">
        <v>59</v>
      </c>
      <c r="B481" s="5" t="s">
        <v>19</v>
      </c>
      <c r="C481" s="25" t="s">
        <v>272</v>
      </c>
      <c r="D481" s="4">
        <v>400</v>
      </c>
      <c r="E481" s="201" t="s">
        <v>274</v>
      </c>
      <c r="F481" s="18">
        <f>F482</f>
        <v>764.75599999999997</v>
      </c>
      <c r="G481" s="18">
        <f>G482</f>
        <v>61.795999999999999</v>
      </c>
    </row>
    <row r="482" spans="1:7" ht="36">
      <c r="A482" s="5" t="s">
        <v>59</v>
      </c>
      <c r="B482" s="5" t="s">
        <v>19</v>
      </c>
      <c r="C482" s="25" t="s">
        <v>272</v>
      </c>
      <c r="D482" s="4">
        <v>414</v>
      </c>
      <c r="E482" s="201" t="s">
        <v>275</v>
      </c>
      <c r="F482" s="18">
        <v>764.75599999999997</v>
      </c>
      <c r="G482" s="18">
        <v>61.795999999999999</v>
      </c>
    </row>
    <row r="483" spans="1:7" ht="24">
      <c r="A483" s="5" t="s">
        <v>59</v>
      </c>
      <c r="B483" s="5" t="s">
        <v>19</v>
      </c>
      <c r="C483" s="5" t="s">
        <v>276</v>
      </c>
      <c r="D483" s="5"/>
      <c r="E483" s="201" t="s">
        <v>277</v>
      </c>
      <c r="F483" s="18">
        <f>F484</f>
        <v>3953.4340000000002</v>
      </c>
      <c r="G483" s="18">
        <f>G484</f>
        <v>3567.2559999999999</v>
      </c>
    </row>
    <row r="484" spans="1:7" ht="24">
      <c r="A484" s="5" t="s">
        <v>59</v>
      </c>
      <c r="B484" s="5" t="s">
        <v>19</v>
      </c>
      <c r="C484" s="5" t="s">
        <v>276</v>
      </c>
      <c r="D484" s="4">
        <v>400</v>
      </c>
      <c r="E484" s="201" t="s">
        <v>274</v>
      </c>
      <c r="F484" s="18">
        <f>F485</f>
        <v>3953.4340000000002</v>
      </c>
      <c r="G484" s="18">
        <f>G485</f>
        <v>3567.2559999999999</v>
      </c>
    </row>
    <row r="485" spans="1:7" ht="36">
      <c r="A485" s="5" t="s">
        <v>59</v>
      </c>
      <c r="B485" s="5" t="s">
        <v>19</v>
      </c>
      <c r="C485" s="5" t="s">
        <v>276</v>
      </c>
      <c r="D485" s="4">
        <v>414</v>
      </c>
      <c r="E485" s="201" t="s">
        <v>275</v>
      </c>
      <c r="F485" s="18">
        <v>3953.4340000000002</v>
      </c>
      <c r="G485" s="18">
        <v>3567.2559999999999</v>
      </c>
    </row>
    <row r="486" spans="1:7" ht="24">
      <c r="A486" s="5" t="s">
        <v>59</v>
      </c>
      <c r="B486" s="5" t="s">
        <v>19</v>
      </c>
      <c r="C486" s="5" t="s">
        <v>278</v>
      </c>
      <c r="D486" s="4"/>
      <c r="E486" s="201" t="s">
        <v>279</v>
      </c>
      <c r="F486" s="18">
        <f>F487</f>
        <v>32105.4</v>
      </c>
      <c r="G486" s="18">
        <f>G487</f>
        <v>32105.308000000001</v>
      </c>
    </row>
    <row r="487" spans="1:7" ht="24">
      <c r="A487" s="5" t="s">
        <v>59</v>
      </c>
      <c r="B487" s="5" t="s">
        <v>19</v>
      </c>
      <c r="C487" s="5" t="s">
        <v>278</v>
      </c>
      <c r="D487" s="4">
        <v>400</v>
      </c>
      <c r="E487" s="201" t="s">
        <v>274</v>
      </c>
      <c r="F487" s="18">
        <f>F488</f>
        <v>32105.4</v>
      </c>
      <c r="G487" s="18">
        <f>G488</f>
        <v>32105.308000000001</v>
      </c>
    </row>
    <row r="488" spans="1:7" ht="36">
      <c r="A488" s="5" t="s">
        <v>59</v>
      </c>
      <c r="B488" s="5" t="s">
        <v>19</v>
      </c>
      <c r="C488" s="5" t="s">
        <v>278</v>
      </c>
      <c r="D488" s="4">
        <v>414</v>
      </c>
      <c r="E488" s="201" t="s">
        <v>275</v>
      </c>
      <c r="F488" s="18">
        <v>32105.4</v>
      </c>
      <c r="G488" s="18">
        <v>32105.308000000001</v>
      </c>
    </row>
    <row r="489" spans="1:7" ht="24" customHeight="1">
      <c r="A489" s="5" t="s">
        <v>59</v>
      </c>
      <c r="B489" s="5" t="s">
        <v>19</v>
      </c>
      <c r="C489" s="29" t="s">
        <v>280</v>
      </c>
      <c r="D489" s="4"/>
      <c r="E489" s="201" t="s">
        <v>281</v>
      </c>
      <c r="F489" s="42">
        <f>F493+F496+F501+F504+F507+F513+F516+F519+F522+F525+F528+F531+F534+F490+F537+F540+F543</f>
        <v>316070.98300000001</v>
      </c>
      <c r="G489" s="42">
        <f>G493+G496+G501+G504+G507+G513+G516+G519+G522+G525+G528+G531+G534+G490+G537+G540+G543</f>
        <v>305651.43400000001</v>
      </c>
    </row>
    <row r="490" spans="1:7" ht="60">
      <c r="A490" s="5" t="s">
        <v>59</v>
      </c>
      <c r="B490" s="5" t="s">
        <v>19</v>
      </c>
      <c r="C490" s="35" t="s">
        <v>282</v>
      </c>
      <c r="D490" s="4"/>
      <c r="E490" s="201" t="s">
        <v>283</v>
      </c>
      <c r="F490" s="42">
        <f>F491</f>
        <v>30443.098999999998</v>
      </c>
      <c r="G490" s="42">
        <f>G491</f>
        <v>30443.098999999998</v>
      </c>
    </row>
    <row r="491" spans="1:7" ht="24">
      <c r="A491" s="5" t="s">
        <v>59</v>
      </c>
      <c r="B491" s="5" t="s">
        <v>19</v>
      </c>
      <c r="C491" s="35" t="s">
        <v>282</v>
      </c>
      <c r="D491" s="4" t="s">
        <v>88</v>
      </c>
      <c r="E491" s="201" t="s">
        <v>74</v>
      </c>
      <c r="F491" s="42">
        <f>F492</f>
        <v>30443.098999999998</v>
      </c>
      <c r="G491" s="42">
        <f>G492</f>
        <v>30443.098999999998</v>
      </c>
    </row>
    <row r="492" spans="1:7" ht="47.45" customHeight="1">
      <c r="A492" s="5" t="s">
        <v>59</v>
      </c>
      <c r="B492" s="5" t="s">
        <v>19</v>
      </c>
      <c r="C492" s="35" t="s">
        <v>282</v>
      </c>
      <c r="D492" s="4">
        <v>813</v>
      </c>
      <c r="E492" s="201" t="s">
        <v>231</v>
      </c>
      <c r="F492" s="42">
        <v>30443.098999999998</v>
      </c>
      <c r="G492" s="18">
        <v>30443.098999999998</v>
      </c>
    </row>
    <row r="493" spans="1:7" ht="36">
      <c r="A493" s="5" t="s">
        <v>59</v>
      </c>
      <c r="B493" s="5" t="s">
        <v>19</v>
      </c>
      <c r="C493" s="29" t="s">
        <v>284</v>
      </c>
      <c r="D493" s="4"/>
      <c r="E493" s="39" t="s">
        <v>285</v>
      </c>
      <c r="F493" s="43">
        <f t="shared" ref="F493:G494" si="100">F494</f>
        <v>6561.3980000000001</v>
      </c>
      <c r="G493" s="43">
        <f t="shared" si="100"/>
        <v>6561.183</v>
      </c>
    </row>
    <row r="494" spans="1:7" ht="24">
      <c r="A494" s="5" t="s">
        <v>59</v>
      </c>
      <c r="B494" s="5" t="s">
        <v>19</v>
      </c>
      <c r="C494" s="29" t="s">
        <v>284</v>
      </c>
      <c r="D494" s="20" t="s">
        <v>45</v>
      </c>
      <c r="E494" s="21" t="s">
        <v>46</v>
      </c>
      <c r="F494" s="43">
        <f t="shared" si="100"/>
        <v>6561.3980000000001</v>
      </c>
      <c r="G494" s="43">
        <f t="shared" si="100"/>
        <v>6561.183</v>
      </c>
    </row>
    <row r="495" spans="1:7" ht="36">
      <c r="A495" s="5" t="s">
        <v>59</v>
      </c>
      <c r="B495" s="5" t="s">
        <v>19</v>
      </c>
      <c r="C495" s="29" t="s">
        <v>284</v>
      </c>
      <c r="D495" s="4">
        <v>243</v>
      </c>
      <c r="E495" s="201" t="s">
        <v>286</v>
      </c>
      <c r="F495" s="43">
        <v>6561.3980000000001</v>
      </c>
      <c r="G495" s="44">
        <v>6561.183</v>
      </c>
    </row>
    <row r="496" spans="1:7" ht="36">
      <c r="A496" s="5" t="s">
        <v>59</v>
      </c>
      <c r="B496" s="5" t="s">
        <v>19</v>
      </c>
      <c r="C496" s="29" t="s">
        <v>287</v>
      </c>
      <c r="D496" s="4"/>
      <c r="E496" s="201" t="s">
        <v>288</v>
      </c>
      <c r="F496" s="43">
        <f>F497+F499</f>
        <v>31075.95</v>
      </c>
      <c r="G496" s="43">
        <f>G497+G499</f>
        <v>24072.761999999999</v>
      </c>
    </row>
    <row r="497" spans="1:7" ht="24">
      <c r="A497" s="5" t="s">
        <v>59</v>
      </c>
      <c r="B497" s="5" t="s">
        <v>19</v>
      </c>
      <c r="C497" s="29" t="s">
        <v>287</v>
      </c>
      <c r="D497" s="20" t="s">
        <v>45</v>
      </c>
      <c r="E497" s="21" t="s">
        <v>46</v>
      </c>
      <c r="F497" s="43">
        <f>F498</f>
        <v>2620.692</v>
      </c>
      <c r="G497" s="43">
        <f>G498</f>
        <v>2443.6619999999998</v>
      </c>
    </row>
    <row r="498" spans="1:7" ht="24">
      <c r="A498" s="5" t="s">
        <v>59</v>
      </c>
      <c r="B498" s="5" t="s">
        <v>19</v>
      </c>
      <c r="C498" s="29" t="s">
        <v>287</v>
      </c>
      <c r="D498" s="4" t="s">
        <v>47</v>
      </c>
      <c r="E498" s="201" t="s">
        <v>48</v>
      </c>
      <c r="F498" s="43">
        <v>2620.692</v>
      </c>
      <c r="G498" s="43">
        <v>2443.6619999999998</v>
      </c>
    </row>
    <row r="499" spans="1:7" ht="24">
      <c r="A499" s="5" t="s">
        <v>59</v>
      </c>
      <c r="B499" s="5" t="s">
        <v>19</v>
      </c>
      <c r="C499" s="29" t="s">
        <v>287</v>
      </c>
      <c r="D499" s="4">
        <v>400</v>
      </c>
      <c r="E499" s="201" t="s">
        <v>274</v>
      </c>
      <c r="F499" s="43">
        <f>F500</f>
        <v>28455.258000000002</v>
      </c>
      <c r="G499" s="43">
        <f>G500</f>
        <v>21629.1</v>
      </c>
    </row>
    <row r="500" spans="1:7" ht="36">
      <c r="A500" s="5" t="s">
        <v>59</v>
      </c>
      <c r="B500" s="5" t="s">
        <v>19</v>
      </c>
      <c r="C500" s="29" t="s">
        <v>287</v>
      </c>
      <c r="D500" s="4">
        <v>414</v>
      </c>
      <c r="E500" s="201" t="s">
        <v>275</v>
      </c>
      <c r="F500" s="43">
        <v>28455.258000000002</v>
      </c>
      <c r="G500" s="43">
        <v>21629.1</v>
      </c>
    </row>
    <row r="501" spans="1:7" ht="24">
      <c r="A501" s="5" t="s">
        <v>59</v>
      </c>
      <c r="B501" s="5" t="s">
        <v>19</v>
      </c>
      <c r="C501" s="29" t="s">
        <v>289</v>
      </c>
      <c r="D501" s="4"/>
      <c r="E501" s="201" t="s">
        <v>290</v>
      </c>
      <c r="F501" s="43">
        <f>F502</f>
        <v>560</v>
      </c>
      <c r="G501" s="43">
        <f>G502</f>
        <v>560</v>
      </c>
    </row>
    <row r="502" spans="1:7" ht="24">
      <c r="A502" s="5" t="s">
        <v>59</v>
      </c>
      <c r="B502" s="5" t="s">
        <v>19</v>
      </c>
      <c r="C502" s="29" t="s">
        <v>289</v>
      </c>
      <c r="D502" s="20" t="s">
        <v>45</v>
      </c>
      <c r="E502" s="21" t="s">
        <v>46</v>
      </c>
      <c r="F502" s="43">
        <f>F503</f>
        <v>560</v>
      </c>
      <c r="G502" s="43">
        <f>G503</f>
        <v>560</v>
      </c>
    </row>
    <row r="503" spans="1:7" ht="24">
      <c r="A503" s="5" t="s">
        <v>59</v>
      </c>
      <c r="B503" s="5" t="s">
        <v>19</v>
      </c>
      <c r="C503" s="29" t="s">
        <v>289</v>
      </c>
      <c r="D503" s="4" t="s">
        <v>47</v>
      </c>
      <c r="E503" s="201" t="s">
        <v>48</v>
      </c>
      <c r="F503" s="43">
        <v>560</v>
      </c>
      <c r="G503" s="44">
        <v>560</v>
      </c>
    </row>
    <row r="504" spans="1:7" ht="24">
      <c r="A504" s="5" t="s">
        <v>59</v>
      </c>
      <c r="B504" s="5" t="s">
        <v>19</v>
      </c>
      <c r="C504" s="29" t="s">
        <v>291</v>
      </c>
      <c r="D504" s="4"/>
      <c r="E504" s="201" t="s">
        <v>292</v>
      </c>
      <c r="F504" s="43">
        <f>F505</f>
        <v>1355.9649999999999</v>
      </c>
      <c r="G504" s="43">
        <f>G505</f>
        <v>1282.444</v>
      </c>
    </row>
    <row r="505" spans="1:7" ht="24">
      <c r="A505" s="5" t="s">
        <v>59</v>
      </c>
      <c r="B505" s="5" t="s">
        <v>19</v>
      </c>
      <c r="C505" s="29" t="s">
        <v>291</v>
      </c>
      <c r="D505" s="20" t="s">
        <v>45</v>
      </c>
      <c r="E505" s="21" t="s">
        <v>46</v>
      </c>
      <c r="F505" s="43">
        <f>F506</f>
        <v>1355.9649999999999</v>
      </c>
      <c r="G505" s="43">
        <f>G506</f>
        <v>1282.444</v>
      </c>
    </row>
    <row r="506" spans="1:7" ht="24">
      <c r="A506" s="5" t="s">
        <v>59</v>
      </c>
      <c r="B506" s="5" t="s">
        <v>19</v>
      </c>
      <c r="C506" s="29" t="s">
        <v>291</v>
      </c>
      <c r="D506" s="4" t="s">
        <v>47</v>
      </c>
      <c r="E506" s="201" t="s">
        <v>48</v>
      </c>
      <c r="F506" s="43">
        <v>1355.9649999999999</v>
      </c>
      <c r="G506" s="44">
        <v>1282.444</v>
      </c>
    </row>
    <row r="507" spans="1:7" ht="36">
      <c r="A507" s="5" t="s">
        <v>59</v>
      </c>
      <c r="B507" s="5" t="s">
        <v>19</v>
      </c>
      <c r="C507" s="29" t="s">
        <v>293</v>
      </c>
      <c r="D507" s="4"/>
      <c r="E507" s="201" t="s">
        <v>294</v>
      </c>
      <c r="F507" s="43">
        <f>F508+F511</f>
        <v>8660.9869999999992</v>
      </c>
      <c r="G507" s="43">
        <f>G508+G511</f>
        <v>7598.6330000000007</v>
      </c>
    </row>
    <row r="508" spans="1:7" ht="24">
      <c r="A508" s="5" t="s">
        <v>59</v>
      </c>
      <c r="B508" s="5" t="s">
        <v>19</v>
      </c>
      <c r="C508" s="29" t="s">
        <v>293</v>
      </c>
      <c r="D508" s="20" t="s">
        <v>45</v>
      </c>
      <c r="E508" s="21" t="s">
        <v>46</v>
      </c>
      <c r="F508" s="43">
        <f>F509+F510</f>
        <v>8660.9269999999997</v>
      </c>
      <c r="G508" s="43">
        <f>G509+G510</f>
        <v>7598.5740000000005</v>
      </c>
    </row>
    <row r="509" spans="1:7" ht="36">
      <c r="A509" s="5" t="s">
        <v>59</v>
      </c>
      <c r="B509" s="5" t="s">
        <v>19</v>
      </c>
      <c r="C509" s="29" t="s">
        <v>293</v>
      </c>
      <c r="D509" s="4">
        <v>243</v>
      </c>
      <c r="E509" s="201" t="s">
        <v>286</v>
      </c>
      <c r="F509" s="43">
        <v>7476.4549999999999</v>
      </c>
      <c r="G509" s="44">
        <v>7476.4530000000004</v>
      </c>
    </row>
    <row r="510" spans="1:7" ht="24">
      <c r="A510" s="5" t="s">
        <v>59</v>
      </c>
      <c r="B510" s="5" t="s">
        <v>19</v>
      </c>
      <c r="C510" s="29" t="s">
        <v>293</v>
      </c>
      <c r="D510" s="4" t="s">
        <v>47</v>
      </c>
      <c r="E510" s="201" t="s">
        <v>48</v>
      </c>
      <c r="F510" s="43">
        <v>1184.472</v>
      </c>
      <c r="G510" s="44">
        <v>122.121</v>
      </c>
    </row>
    <row r="511" spans="1:7" ht="24">
      <c r="A511" s="5" t="s">
        <v>59</v>
      </c>
      <c r="B511" s="5" t="s">
        <v>19</v>
      </c>
      <c r="C511" s="29" t="s">
        <v>293</v>
      </c>
      <c r="D511" s="20" t="s">
        <v>88</v>
      </c>
      <c r="E511" s="21" t="s">
        <v>74</v>
      </c>
      <c r="F511" s="43">
        <f>F512</f>
        <v>0.06</v>
      </c>
      <c r="G511" s="43">
        <f>G512</f>
        <v>5.8999999999999997E-2</v>
      </c>
    </row>
    <row r="512" spans="1:7" ht="24">
      <c r="A512" s="5" t="s">
        <v>59</v>
      </c>
      <c r="B512" s="5" t="s">
        <v>19</v>
      </c>
      <c r="C512" s="29" t="s">
        <v>293</v>
      </c>
      <c r="D512" s="4">
        <v>853</v>
      </c>
      <c r="E512" s="201" t="s">
        <v>94</v>
      </c>
      <c r="F512" s="43">
        <v>0.06</v>
      </c>
      <c r="G512" s="44">
        <v>5.8999999999999997E-2</v>
      </c>
    </row>
    <row r="513" spans="1:7" ht="36">
      <c r="A513" s="5" t="s">
        <v>59</v>
      </c>
      <c r="B513" s="5" t="s">
        <v>19</v>
      </c>
      <c r="C513" s="29" t="s">
        <v>295</v>
      </c>
      <c r="D513" s="4"/>
      <c r="E513" s="201" t="s">
        <v>296</v>
      </c>
      <c r="F513" s="43">
        <f>F514</f>
        <v>13585.812</v>
      </c>
      <c r="G513" s="43">
        <f>G514</f>
        <v>13221.53</v>
      </c>
    </row>
    <row r="514" spans="1:7" ht="24">
      <c r="A514" s="5" t="s">
        <v>59</v>
      </c>
      <c r="B514" s="5" t="s">
        <v>19</v>
      </c>
      <c r="C514" s="29" t="s">
        <v>295</v>
      </c>
      <c r="D514" s="20" t="s">
        <v>45</v>
      </c>
      <c r="E514" s="21" t="s">
        <v>46</v>
      </c>
      <c r="F514" s="43">
        <f>F515</f>
        <v>13585.812</v>
      </c>
      <c r="G514" s="43">
        <f>G515</f>
        <v>13221.53</v>
      </c>
    </row>
    <row r="515" spans="1:7" ht="36">
      <c r="A515" s="5" t="s">
        <v>59</v>
      </c>
      <c r="B515" s="5" t="s">
        <v>19</v>
      </c>
      <c r="C515" s="29" t="s">
        <v>295</v>
      </c>
      <c r="D515" s="4">
        <v>243</v>
      </c>
      <c r="E515" s="201" t="s">
        <v>286</v>
      </c>
      <c r="F515" s="43">
        <v>13585.812</v>
      </c>
      <c r="G515" s="43">
        <v>13221.53</v>
      </c>
    </row>
    <row r="516" spans="1:7" ht="36">
      <c r="A516" s="5" t="s">
        <v>59</v>
      </c>
      <c r="B516" s="5" t="s">
        <v>19</v>
      </c>
      <c r="C516" s="29" t="s">
        <v>297</v>
      </c>
      <c r="D516" s="4"/>
      <c r="E516" s="201" t="s">
        <v>298</v>
      </c>
      <c r="F516" s="43">
        <f>F517</f>
        <v>30114.68</v>
      </c>
      <c r="G516" s="43">
        <f>G517</f>
        <v>29363.248</v>
      </c>
    </row>
    <row r="517" spans="1:7" ht="24">
      <c r="A517" s="5" t="s">
        <v>59</v>
      </c>
      <c r="B517" s="5" t="s">
        <v>19</v>
      </c>
      <c r="C517" s="29" t="s">
        <v>297</v>
      </c>
      <c r="D517" s="20" t="s">
        <v>45</v>
      </c>
      <c r="E517" s="21" t="s">
        <v>46</v>
      </c>
      <c r="F517" s="43">
        <f>F518</f>
        <v>30114.68</v>
      </c>
      <c r="G517" s="43">
        <f t="shared" ref="G517" si="101">G518</f>
        <v>29363.248</v>
      </c>
    </row>
    <row r="518" spans="1:7" ht="36">
      <c r="A518" s="5" t="s">
        <v>59</v>
      </c>
      <c r="B518" s="5" t="s">
        <v>19</v>
      </c>
      <c r="C518" s="29" t="s">
        <v>297</v>
      </c>
      <c r="D518" s="4">
        <v>243</v>
      </c>
      <c r="E518" s="201" t="s">
        <v>286</v>
      </c>
      <c r="F518" s="43">
        <v>30114.68</v>
      </c>
      <c r="G518" s="44">
        <v>29363.248</v>
      </c>
    </row>
    <row r="519" spans="1:7" ht="24">
      <c r="A519" s="5" t="s">
        <v>59</v>
      </c>
      <c r="B519" s="5" t="s">
        <v>19</v>
      </c>
      <c r="C519" s="29" t="s">
        <v>299</v>
      </c>
      <c r="D519" s="4"/>
      <c r="E519" s="201" t="s">
        <v>188</v>
      </c>
      <c r="F519" s="43">
        <f>F520</f>
        <v>72104.388999999996</v>
      </c>
      <c r="G519" s="43">
        <f>G520</f>
        <v>71410.104999999996</v>
      </c>
    </row>
    <row r="520" spans="1:7" ht="24">
      <c r="A520" s="5" t="s">
        <v>59</v>
      </c>
      <c r="B520" s="5" t="s">
        <v>19</v>
      </c>
      <c r="C520" s="29" t="s">
        <v>299</v>
      </c>
      <c r="D520" s="20" t="s">
        <v>45</v>
      </c>
      <c r="E520" s="21" t="s">
        <v>46</v>
      </c>
      <c r="F520" s="43">
        <f>F521</f>
        <v>72104.388999999996</v>
      </c>
      <c r="G520" s="43">
        <f t="shared" ref="G520" si="102">G521</f>
        <v>71410.104999999996</v>
      </c>
    </row>
    <row r="521" spans="1:7" ht="24">
      <c r="A521" s="5" t="s">
        <v>59</v>
      </c>
      <c r="B521" s="5" t="s">
        <v>19</v>
      </c>
      <c r="C521" s="29" t="s">
        <v>299</v>
      </c>
      <c r="D521" s="4" t="s">
        <v>47</v>
      </c>
      <c r="E521" s="201" t="s">
        <v>48</v>
      </c>
      <c r="F521" s="43">
        <v>72104.388999999996</v>
      </c>
      <c r="G521" s="44">
        <v>71410.104999999996</v>
      </c>
    </row>
    <row r="522" spans="1:7" ht="60">
      <c r="A522" s="5" t="s">
        <v>59</v>
      </c>
      <c r="B522" s="5" t="s">
        <v>19</v>
      </c>
      <c r="C522" s="35" t="s">
        <v>300</v>
      </c>
      <c r="D522" s="4"/>
      <c r="E522" s="45" t="s">
        <v>301</v>
      </c>
      <c r="F522" s="42">
        <f t="shared" ref="F522:G523" si="103">F523</f>
        <v>45357.26</v>
      </c>
      <c r="G522" s="42">
        <f t="shared" si="103"/>
        <v>45019.33</v>
      </c>
    </row>
    <row r="523" spans="1:7" ht="24">
      <c r="A523" s="5" t="s">
        <v>59</v>
      </c>
      <c r="B523" s="5" t="s">
        <v>19</v>
      </c>
      <c r="C523" s="35" t="s">
        <v>300</v>
      </c>
      <c r="D523" s="4" t="s">
        <v>88</v>
      </c>
      <c r="E523" s="201" t="s">
        <v>74</v>
      </c>
      <c r="F523" s="42">
        <f t="shared" si="103"/>
        <v>45357.26</v>
      </c>
      <c r="G523" s="18">
        <f t="shared" si="103"/>
        <v>45019.33</v>
      </c>
    </row>
    <row r="524" spans="1:7" ht="47.45" customHeight="1">
      <c r="A524" s="5" t="s">
        <v>59</v>
      </c>
      <c r="B524" s="5" t="s">
        <v>19</v>
      </c>
      <c r="C524" s="35" t="s">
        <v>300</v>
      </c>
      <c r="D524" s="4">
        <v>813</v>
      </c>
      <c r="E524" s="201" t="s">
        <v>231</v>
      </c>
      <c r="F524" s="42">
        <v>45357.26</v>
      </c>
      <c r="G524" s="18">
        <v>45019.33</v>
      </c>
    </row>
    <row r="525" spans="1:7" ht="24">
      <c r="A525" s="5" t="s">
        <v>59</v>
      </c>
      <c r="B525" s="5" t="s">
        <v>19</v>
      </c>
      <c r="C525" s="35" t="s">
        <v>302</v>
      </c>
      <c r="D525" s="4"/>
      <c r="E525" s="201" t="s">
        <v>303</v>
      </c>
      <c r="F525" s="42">
        <f>F526</f>
        <v>6543.1260000000002</v>
      </c>
      <c r="G525" s="42">
        <f>G526</f>
        <v>6523.1850000000004</v>
      </c>
    </row>
    <row r="526" spans="1:7" ht="24">
      <c r="A526" s="5" t="s">
        <v>59</v>
      </c>
      <c r="B526" s="5" t="s">
        <v>19</v>
      </c>
      <c r="C526" s="35" t="s">
        <v>302</v>
      </c>
      <c r="D526" s="20" t="s">
        <v>45</v>
      </c>
      <c r="E526" s="21" t="s">
        <v>46</v>
      </c>
      <c r="F526" s="43">
        <f>F527</f>
        <v>6543.1260000000002</v>
      </c>
      <c r="G526" s="43">
        <f t="shared" ref="G526" si="104">G527</f>
        <v>6523.1850000000004</v>
      </c>
    </row>
    <row r="527" spans="1:7" ht="24">
      <c r="A527" s="5" t="s">
        <v>59</v>
      </c>
      <c r="B527" s="5" t="s">
        <v>19</v>
      </c>
      <c r="C527" s="35" t="s">
        <v>302</v>
      </c>
      <c r="D527" s="4" t="s">
        <v>47</v>
      </c>
      <c r="E527" s="201" t="s">
        <v>48</v>
      </c>
      <c r="F527" s="43">
        <v>6543.1260000000002</v>
      </c>
      <c r="G527" s="44">
        <v>6523.1850000000004</v>
      </c>
    </row>
    <row r="528" spans="1:7" ht="48">
      <c r="A528" s="5" t="s">
        <v>59</v>
      </c>
      <c r="B528" s="5" t="s">
        <v>19</v>
      </c>
      <c r="C528" s="35" t="s">
        <v>304</v>
      </c>
      <c r="D528" s="4"/>
      <c r="E528" s="201" t="s">
        <v>305</v>
      </c>
      <c r="F528" s="42">
        <f>F529</f>
        <v>44490.86</v>
      </c>
      <c r="G528" s="42">
        <f>G529</f>
        <v>44490.86</v>
      </c>
    </row>
    <row r="529" spans="1:7" ht="24">
      <c r="A529" s="5" t="s">
        <v>59</v>
      </c>
      <c r="B529" s="5" t="s">
        <v>19</v>
      </c>
      <c r="C529" s="35" t="s">
        <v>304</v>
      </c>
      <c r="D529" s="4" t="s">
        <v>88</v>
      </c>
      <c r="E529" s="201" t="s">
        <v>74</v>
      </c>
      <c r="F529" s="42">
        <f>F530</f>
        <v>44490.86</v>
      </c>
      <c r="G529" s="42">
        <f t="shared" ref="G529" si="105">G530</f>
        <v>44490.86</v>
      </c>
    </row>
    <row r="530" spans="1:7" ht="46.9" customHeight="1">
      <c r="A530" s="5" t="s">
        <v>59</v>
      </c>
      <c r="B530" s="5" t="s">
        <v>19</v>
      </c>
      <c r="C530" s="35" t="s">
        <v>304</v>
      </c>
      <c r="D530" s="4">
        <v>813</v>
      </c>
      <c r="E530" s="201" t="s">
        <v>231</v>
      </c>
      <c r="F530" s="42">
        <v>44490.86</v>
      </c>
      <c r="G530" s="18">
        <v>44490.86</v>
      </c>
    </row>
    <row r="531" spans="1:7" ht="36">
      <c r="A531" s="5" t="s">
        <v>59</v>
      </c>
      <c r="B531" s="5" t="s">
        <v>19</v>
      </c>
      <c r="C531" s="35" t="s">
        <v>306</v>
      </c>
      <c r="D531" s="4"/>
      <c r="E531" s="201" t="s">
        <v>307</v>
      </c>
      <c r="F531" s="42">
        <f>F532</f>
        <v>468.71</v>
      </c>
      <c r="G531" s="42">
        <f>G532</f>
        <v>468.71</v>
      </c>
    </row>
    <row r="532" spans="1:7" ht="24">
      <c r="A532" s="5" t="s">
        <v>59</v>
      </c>
      <c r="B532" s="5" t="s">
        <v>19</v>
      </c>
      <c r="C532" s="35" t="s">
        <v>306</v>
      </c>
      <c r="D532" s="4" t="s">
        <v>88</v>
      </c>
      <c r="E532" s="201" t="s">
        <v>74</v>
      </c>
      <c r="F532" s="42">
        <f>F533</f>
        <v>468.71</v>
      </c>
      <c r="G532" s="42">
        <f>G533</f>
        <v>468.71</v>
      </c>
    </row>
    <row r="533" spans="1:7" ht="48" customHeight="1">
      <c r="A533" s="5" t="s">
        <v>59</v>
      </c>
      <c r="B533" s="5" t="s">
        <v>19</v>
      </c>
      <c r="C533" s="35" t="s">
        <v>306</v>
      </c>
      <c r="D533" s="4">
        <v>813</v>
      </c>
      <c r="E533" s="201" t="s">
        <v>231</v>
      </c>
      <c r="F533" s="42">
        <v>468.71</v>
      </c>
      <c r="G533" s="18">
        <v>468.71</v>
      </c>
    </row>
    <row r="534" spans="1:7" ht="48">
      <c r="A534" s="5" t="s">
        <v>59</v>
      </c>
      <c r="B534" s="5" t="s">
        <v>19</v>
      </c>
      <c r="C534" s="35" t="s">
        <v>308</v>
      </c>
      <c r="D534" s="4"/>
      <c r="E534" s="201" t="s">
        <v>309</v>
      </c>
      <c r="F534" s="42">
        <f>F535</f>
        <v>9100</v>
      </c>
      <c r="G534" s="42">
        <f>G535</f>
        <v>9055.7360000000008</v>
      </c>
    </row>
    <row r="535" spans="1:7" ht="24">
      <c r="A535" s="5" t="s">
        <v>59</v>
      </c>
      <c r="B535" s="5" t="s">
        <v>19</v>
      </c>
      <c r="C535" s="35" t="s">
        <v>308</v>
      </c>
      <c r="D535" s="4" t="s">
        <v>88</v>
      </c>
      <c r="E535" s="201" t="s">
        <v>74</v>
      </c>
      <c r="F535" s="42">
        <f>F536</f>
        <v>9100</v>
      </c>
      <c r="G535" s="42">
        <f>G536</f>
        <v>9055.7360000000008</v>
      </c>
    </row>
    <row r="536" spans="1:7" ht="47.45" customHeight="1">
      <c r="A536" s="5" t="s">
        <v>59</v>
      </c>
      <c r="B536" s="5" t="s">
        <v>19</v>
      </c>
      <c r="C536" s="35" t="s">
        <v>308</v>
      </c>
      <c r="D536" s="4">
        <v>813</v>
      </c>
      <c r="E536" s="201" t="s">
        <v>231</v>
      </c>
      <c r="F536" s="42">
        <v>9100</v>
      </c>
      <c r="G536" s="18">
        <v>9055.7360000000008</v>
      </c>
    </row>
    <row r="537" spans="1:7" ht="36">
      <c r="A537" s="5" t="s">
        <v>59</v>
      </c>
      <c r="B537" s="5" t="s">
        <v>19</v>
      </c>
      <c r="C537" s="35" t="s">
        <v>310</v>
      </c>
      <c r="D537" s="4"/>
      <c r="E537" s="201" t="s">
        <v>311</v>
      </c>
      <c r="F537" s="42">
        <f>F538</f>
        <v>3623.7809999999999</v>
      </c>
      <c r="G537" s="42">
        <f>G538</f>
        <v>3623.7809999999999</v>
      </c>
    </row>
    <row r="538" spans="1:7" ht="24">
      <c r="A538" s="5" t="s">
        <v>59</v>
      </c>
      <c r="B538" s="5" t="s">
        <v>19</v>
      </c>
      <c r="C538" s="35" t="s">
        <v>310</v>
      </c>
      <c r="D538" s="4" t="s">
        <v>88</v>
      </c>
      <c r="E538" s="201" t="s">
        <v>74</v>
      </c>
      <c r="F538" s="42">
        <f>F539</f>
        <v>3623.7809999999999</v>
      </c>
      <c r="G538" s="42">
        <f>G539</f>
        <v>3623.7809999999999</v>
      </c>
    </row>
    <row r="539" spans="1:7" ht="48.6" customHeight="1">
      <c r="A539" s="5" t="s">
        <v>59</v>
      </c>
      <c r="B539" s="5" t="s">
        <v>19</v>
      </c>
      <c r="C539" s="35" t="s">
        <v>310</v>
      </c>
      <c r="D539" s="4">
        <v>813</v>
      </c>
      <c r="E539" s="201" t="s">
        <v>231</v>
      </c>
      <c r="F539" s="42">
        <v>3623.7809999999999</v>
      </c>
      <c r="G539" s="18">
        <v>3623.7809999999999</v>
      </c>
    </row>
    <row r="540" spans="1:7" ht="60">
      <c r="A540" s="5" t="s">
        <v>59</v>
      </c>
      <c r="B540" s="5" t="s">
        <v>19</v>
      </c>
      <c r="C540" s="35" t="s">
        <v>799</v>
      </c>
      <c r="D540" s="4"/>
      <c r="E540" s="201" t="s">
        <v>803</v>
      </c>
      <c r="F540" s="42">
        <f>F541</f>
        <v>6666.549</v>
      </c>
      <c r="G540" s="42">
        <f>G541</f>
        <v>6598.4110000000001</v>
      </c>
    </row>
    <row r="541" spans="1:7" ht="24">
      <c r="A541" s="5" t="s">
        <v>59</v>
      </c>
      <c r="B541" s="5" t="s">
        <v>19</v>
      </c>
      <c r="C541" s="35" t="s">
        <v>799</v>
      </c>
      <c r="D541" s="4" t="s">
        <v>88</v>
      </c>
      <c r="E541" s="201" t="s">
        <v>74</v>
      </c>
      <c r="F541" s="42">
        <f>F542</f>
        <v>6666.549</v>
      </c>
      <c r="G541" s="42">
        <f>G542</f>
        <v>6598.4110000000001</v>
      </c>
    </row>
    <row r="542" spans="1:7" ht="45.6" customHeight="1">
      <c r="A542" s="5" t="s">
        <v>59</v>
      </c>
      <c r="B542" s="5" t="s">
        <v>19</v>
      </c>
      <c r="C542" s="35" t="s">
        <v>799</v>
      </c>
      <c r="D542" s="4">
        <v>813</v>
      </c>
      <c r="E542" s="201" t="s">
        <v>231</v>
      </c>
      <c r="F542" s="42">
        <v>6666.549</v>
      </c>
      <c r="G542" s="18">
        <v>6598.4110000000001</v>
      </c>
    </row>
    <row r="543" spans="1:7" ht="48">
      <c r="A543" s="5" t="s">
        <v>59</v>
      </c>
      <c r="B543" s="5" t="s">
        <v>19</v>
      </c>
      <c r="C543" s="35" t="s">
        <v>784</v>
      </c>
      <c r="D543" s="4"/>
      <c r="E543" s="201" t="s">
        <v>802</v>
      </c>
      <c r="F543" s="42">
        <f>F544</f>
        <v>5358.4170000000004</v>
      </c>
      <c r="G543" s="42">
        <f>G544</f>
        <v>5358.4170000000004</v>
      </c>
    </row>
    <row r="544" spans="1:7" ht="24">
      <c r="A544" s="5" t="s">
        <v>59</v>
      </c>
      <c r="B544" s="5" t="s">
        <v>19</v>
      </c>
      <c r="C544" s="35" t="s">
        <v>784</v>
      </c>
      <c r="D544" s="4" t="s">
        <v>88</v>
      </c>
      <c r="E544" s="201" t="s">
        <v>74</v>
      </c>
      <c r="F544" s="42">
        <f>F545</f>
        <v>5358.4170000000004</v>
      </c>
      <c r="G544" s="42">
        <f>G545</f>
        <v>5358.4170000000004</v>
      </c>
    </row>
    <row r="545" spans="1:7" ht="45.6" customHeight="1">
      <c r="A545" s="5" t="s">
        <v>59</v>
      </c>
      <c r="B545" s="5" t="s">
        <v>19</v>
      </c>
      <c r="C545" s="35" t="s">
        <v>784</v>
      </c>
      <c r="D545" s="4">
        <v>813</v>
      </c>
      <c r="E545" s="201" t="s">
        <v>231</v>
      </c>
      <c r="F545" s="42">
        <v>5358.4170000000004</v>
      </c>
      <c r="G545" s="18">
        <v>5358.4170000000004</v>
      </c>
    </row>
    <row r="546" spans="1:7" ht="24">
      <c r="A546" s="5" t="s">
        <v>59</v>
      </c>
      <c r="B546" s="5" t="s">
        <v>19</v>
      </c>
      <c r="C546" s="5" t="s">
        <v>35</v>
      </c>
      <c r="D546" s="5"/>
      <c r="E546" s="201" t="s">
        <v>36</v>
      </c>
      <c r="F546" s="43">
        <f t="shared" ref="F546:G549" si="106">F547</f>
        <v>349.815</v>
      </c>
      <c r="G546" s="43">
        <f t="shared" si="106"/>
        <v>349.815</v>
      </c>
    </row>
    <row r="547" spans="1:7">
      <c r="A547" s="5" t="s">
        <v>59</v>
      </c>
      <c r="B547" s="5" t="s">
        <v>19</v>
      </c>
      <c r="C547" s="5" t="s">
        <v>70</v>
      </c>
      <c r="D547" s="5"/>
      <c r="E547" s="201" t="s">
        <v>71</v>
      </c>
      <c r="F547" s="43">
        <f t="shared" si="106"/>
        <v>349.815</v>
      </c>
      <c r="G547" s="43">
        <f t="shared" si="106"/>
        <v>349.815</v>
      </c>
    </row>
    <row r="548" spans="1:7" ht="24">
      <c r="A548" s="5" t="s">
        <v>59</v>
      </c>
      <c r="B548" s="5" t="s">
        <v>19</v>
      </c>
      <c r="C548" s="5" t="s">
        <v>72</v>
      </c>
      <c r="D548" s="4"/>
      <c r="E548" s="201" t="s">
        <v>73</v>
      </c>
      <c r="F548" s="43">
        <f t="shared" si="106"/>
        <v>349.815</v>
      </c>
      <c r="G548" s="43">
        <f t="shared" si="106"/>
        <v>349.815</v>
      </c>
    </row>
    <row r="549" spans="1:7" ht="24">
      <c r="A549" s="5" t="s">
        <v>59</v>
      </c>
      <c r="B549" s="5" t="s">
        <v>19</v>
      </c>
      <c r="C549" s="5" t="s">
        <v>72</v>
      </c>
      <c r="D549" s="20" t="s">
        <v>45</v>
      </c>
      <c r="E549" s="21" t="s">
        <v>46</v>
      </c>
      <c r="F549" s="43">
        <f t="shared" si="106"/>
        <v>349.815</v>
      </c>
      <c r="G549" s="43">
        <f t="shared" si="106"/>
        <v>349.815</v>
      </c>
    </row>
    <row r="550" spans="1:7">
      <c r="A550" s="5" t="s">
        <v>59</v>
      </c>
      <c r="B550" s="5" t="s">
        <v>19</v>
      </c>
      <c r="C550" s="5" t="s">
        <v>72</v>
      </c>
      <c r="D550" s="4" t="s">
        <v>47</v>
      </c>
      <c r="E550" s="201" t="s">
        <v>48</v>
      </c>
      <c r="F550" s="43">
        <v>349.815</v>
      </c>
      <c r="G550" s="44">
        <v>349.815</v>
      </c>
    </row>
    <row r="551" spans="1:7">
      <c r="A551" s="36" t="s">
        <v>59</v>
      </c>
      <c r="B551" s="36" t="s">
        <v>41</v>
      </c>
      <c r="C551" s="40"/>
      <c r="D551" s="8"/>
      <c r="E551" s="9" t="s">
        <v>312</v>
      </c>
      <c r="F551" s="10">
        <f>F552+F558+F570+F723</f>
        <v>314447.09599999996</v>
      </c>
      <c r="G551" s="10">
        <f>G552+G558+G570+G723</f>
        <v>298653.505</v>
      </c>
    </row>
    <row r="552" spans="1:7" ht="36">
      <c r="A552" s="12" t="s">
        <v>59</v>
      </c>
      <c r="B552" s="12" t="s">
        <v>41</v>
      </c>
      <c r="C552" s="12" t="s">
        <v>465</v>
      </c>
      <c r="D552" s="15"/>
      <c r="E552" s="16" t="s">
        <v>466</v>
      </c>
      <c r="F552" s="17">
        <f>F553</f>
        <v>57.371000000000002</v>
      </c>
      <c r="G552" s="17">
        <f t="shared" ref="G552:G554" si="107">G553</f>
        <v>56.302</v>
      </c>
    </row>
    <row r="553" spans="1:7" ht="48">
      <c r="A553" s="12" t="s">
        <v>59</v>
      </c>
      <c r="B553" s="12" t="s">
        <v>41</v>
      </c>
      <c r="C553" s="5" t="s">
        <v>467</v>
      </c>
      <c r="D553" s="4"/>
      <c r="E553" s="201" t="s">
        <v>468</v>
      </c>
      <c r="F553" s="18">
        <f>F554</f>
        <v>57.371000000000002</v>
      </c>
      <c r="G553" s="18">
        <f t="shared" si="107"/>
        <v>56.302</v>
      </c>
    </row>
    <row r="554" spans="1:7" ht="24">
      <c r="A554" s="12" t="s">
        <v>59</v>
      </c>
      <c r="B554" s="12" t="s">
        <v>41</v>
      </c>
      <c r="C554" s="5" t="s">
        <v>469</v>
      </c>
      <c r="D554" s="4"/>
      <c r="E554" s="201" t="s">
        <v>470</v>
      </c>
      <c r="F554" s="18">
        <f>F555</f>
        <v>57.371000000000002</v>
      </c>
      <c r="G554" s="18">
        <f t="shared" si="107"/>
        <v>56.302</v>
      </c>
    </row>
    <row r="555" spans="1:7" ht="36">
      <c r="A555" s="5" t="s">
        <v>59</v>
      </c>
      <c r="B555" s="5" t="s">
        <v>41</v>
      </c>
      <c r="C555" s="35" t="s">
        <v>788</v>
      </c>
      <c r="D555" s="24"/>
      <c r="E555" s="201" t="s">
        <v>787</v>
      </c>
      <c r="F555" s="18">
        <f t="shared" ref="F555:G556" si="108">F556</f>
        <v>57.371000000000002</v>
      </c>
      <c r="G555" s="18">
        <f t="shared" si="108"/>
        <v>56.302</v>
      </c>
    </row>
    <row r="556" spans="1:7" ht="24">
      <c r="A556" s="5" t="s">
        <v>59</v>
      </c>
      <c r="B556" s="5" t="s">
        <v>41</v>
      </c>
      <c r="C556" s="35" t="s">
        <v>788</v>
      </c>
      <c r="D556" s="20" t="s">
        <v>45</v>
      </c>
      <c r="E556" s="21" t="s">
        <v>46</v>
      </c>
      <c r="F556" s="43">
        <f t="shared" si="108"/>
        <v>57.371000000000002</v>
      </c>
      <c r="G556" s="43">
        <f t="shared" si="108"/>
        <v>56.302</v>
      </c>
    </row>
    <row r="557" spans="1:7" ht="24">
      <c r="A557" s="5" t="s">
        <v>59</v>
      </c>
      <c r="B557" s="5" t="s">
        <v>41</v>
      </c>
      <c r="C557" s="35" t="s">
        <v>788</v>
      </c>
      <c r="D557" s="4" t="s">
        <v>47</v>
      </c>
      <c r="E557" s="201" t="s">
        <v>48</v>
      </c>
      <c r="F557" s="43">
        <v>57.371000000000002</v>
      </c>
      <c r="G557" s="44">
        <v>56.302</v>
      </c>
    </row>
    <row r="558" spans="1:7" ht="24">
      <c r="A558" s="12" t="s">
        <v>59</v>
      </c>
      <c r="B558" s="12" t="s">
        <v>41</v>
      </c>
      <c r="C558" s="12" t="s">
        <v>313</v>
      </c>
      <c r="D558" s="12"/>
      <c r="E558" s="16" t="s">
        <v>314</v>
      </c>
      <c r="F558" s="17">
        <f t="shared" ref="F558:G559" si="109">F559</f>
        <v>4777.6890000000003</v>
      </c>
      <c r="G558" s="17">
        <f t="shared" si="109"/>
        <v>4758.3230000000003</v>
      </c>
    </row>
    <row r="559" spans="1:7" ht="24">
      <c r="A559" s="5" t="s">
        <v>59</v>
      </c>
      <c r="B559" s="5" t="s">
        <v>41</v>
      </c>
      <c r="C559" s="5" t="s">
        <v>315</v>
      </c>
      <c r="D559" s="5"/>
      <c r="E559" s="201" t="s">
        <v>316</v>
      </c>
      <c r="F559" s="18">
        <f t="shared" si="109"/>
        <v>4777.6890000000003</v>
      </c>
      <c r="G559" s="18">
        <f t="shared" si="109"/>
        <v>4758.3230000000003</v>
      </c>
    </row>
    <row r="560" spans="1:7" ht="84">
      <c r="A560" s="5" t="s">
        <v>59</v>
      </c>
      <c r="B560" s="5" t="s">
        <v>41</v>
      </c>
      <c r="C560" s="5" t="s">
        <v>317</v>
      </c>
      <c r="D560" s="5"/>
      <c r="E560" s="201" t="s">
        <v>318</v>
      </c>
      <c r="F560" s="18">
        <f>F561+F564+F567</f>
        <v>4777.6890000000003</v>
      </c>
      <c r="G560" s="18">
        <f>G561+G564+G567</f>
        <v>4758.3230000000003</v>
      </c>
    </row>
    <row r="561" spans="1:7" ht="24">
      <c r="A561" s="5" t="s">
        <v>59</v>
      </c>
      <c r="B561" s="5" t="s">
        <v>41</v>
      </c>
      <c r="C561" s="5" t="s">
        <v>319</v>
      </c>
      <c r="D561" s="5"/>
      <c r="E561" s="201" t="s">
        <v>320</v>
      </c>
      <c r="F561" s="18">
        <f t="shared" ref="F561:G562" si="110">F562</f>
        <v>377.38299999999998</v>
      </c>
      <c r="G561" s="18">
        <f t="shared" si="110"/>
        <v>377.38200000000001</v>
      </c>
    </row>
    <row r="562" spans="1:7" ht="24">
      <c r="A562" s="5" t="s">
        <v>59</v>
      </c>
      <c r="B562" s="5" t="s">
        <v>41</v>
      </c>
      <c r="C562" s="5" t="s">
        <v>319</v>
      </c>
      <c r="D562" s="20" t="s">
        <v>45</v>
      </c>
      <c r="E562" s="21" t="s">
        <v>46</v>
      </c>
      <c r="F562" s="18">
        <f t="shared" si="110"/>
        <v>377.38299999999998</v>
      </c>
      <c r="G562" s="18">
        <f t="shared" si="110"/>
        <v>377.38200000000001</v>
      </c>
    </row>
    <row r="563" spans="1:7">
      <c r="A563" s="5" t="s">
        <v>59</v>
      </c>
      <c r="B563" s="5" t="s">
        <v>41</v>
      </c>
      <c r="C563" s="5" t="s">
        <v>319</v>
      </c>
      <c r="D563" s="4" t="s">
        <v>47</v>
      </c>
      <c r="E563" s="201" t="s">
        <v>48</v>
      </c>
      <c r="F563" s="18">
        <v>377.38299999999998</v>
      </c>
      <c r="G563" s="18">
        <v>377.38200000000001</v>
      </c>
    </row>
    <row r="564" spans="1:7" ht="36">
      <c r="A564" s="5" t="s">
        <v>59</v>
      </c>
      <c r="B564" s="5" t="s">
        <v>41</v>
      </c>
      <c r="C564" s="35" t="s">
        <v>321</v>
      </c>
      <c r="D564" s="4"/>
      <c r="E564" s="201" t="s">
        <v>322</v>
      </c>
      <c r="F564" s="18">
        <f t="shared" ref="F564:G565" si="111">F565</f>
        <v>895.553</v>
      </c>
      <c r="G564" s="18">
        <f t="shared" si="111"/>
        <v>876.18799999999999</v>
      </c>
    </row>
    <row r="565" spans="1:7" ht="24">
      <c r="A565" s="5" t="s">
        <v>59</v>
      </c>
      <c r="B565" s="5" t="s">
        <v>41</v>
      </c>
      <c r="C565" s="35" t="s">
        <v>321</v>
      </c>
      <c r="D565" s="20" t="s">
        <v>45</v>
      </c>
      <c r="E565" s="21" t="s">
        <v>46</v>
      </c>
      <c r="F565" s="18">
        <f t="shared" si="111"/>
        <v>895.553</v>
      </c>
      <c r="G565" s="18">
        <f t="shared" si="111"/>
        <v>876.18799999999999</v>
      </c>
    </row>
    <row r="566" spans="1:7" ht="24">
      <c r="A566" s="5" t="s">
        <v>59</v>
      </c>
      <c r="B566" s="5" t="s">
        <v>41</v>
      </c>
      <c r="C566" s="35" t="s">
        <v>321</v>
      </c>
      <c r="D566" s="4" t="s">
        <v>47</v>
      </c>
      <c r="E566" s="201" t="s">
        <v>48</v>
      </c>
      <c r="F566" s="18">
        <v>895.553</v>
      </c>
      <c r="G566" s="18">
        <v>876.18799999999999</v>
      </c>
    </row>
    <row r="567" spans="1:7" ht="24">
      <c r="A567" s="5" t="s">
        <v>59</v>
      </c>
      <c r="B567" s="5" t="s">
        <v>41</v>
      </c>
      <c r="C567" s="35" t="s">
        <v>801</v>
      </c>
      <c r="D567" s="4"/>
      <c r="E567" s="201" t="s">
        <v>800</v>
      </c>
      <c r="F567" s="18">
        <f>F568</f>
        <v>3504.7530000000002</v>
      </c>
      <c r="G567" s="18">
        <f>G568</f>
        <v>3504.7530000000002</v>
      </c>
    </row>
    <row r="568" spans="1:7" ht="24">
      <c r="A568" s="5" t="s">
        <v>59</v>
      </c>
      <c r="B568" s="5" t="s">
        <v>41</v>
      </c>
      <c r="C568" s="35" t="s">
        <v>801</v>
      </c>
      <c r="D568" s="20" t="s">
        <v>45</v>
      </c>
      <c r="E568" s="21" t="s">
        <v>46</v>
      </c>
      <c r="F568" s="18">
        <f t="shared" ref="F568:G568" si="112">F569</f>
        <v>3504.7530000000002</v>
      </c>
      <c r="G568" s="18">
        <f t="shared" si="112"/>
        <v>3504.7530000000002</v>
      </c>
    </row>
    <row r="569" spans="1:7" ht="24">
      <c r="A569" s="5" t="s">
        <v>59</v>
      </c>
      <c r="B569" s="5" t="s">
        <v>41</v>
      </c>
      <c r="C569" s="35" t="s">
        <v>801</v>
      </c>
      <c r="D569" s="4" t="s">
        <v>47</v>
      </c>
      <c r="E569" s="201" t="s">
        <v>48</v>
      </c>
      <c r="F569" s="18">
        <v>3504.7530000000002</v>
      </c>
      <c r="G569" s="18">
        <v>3504.7530000000002</v>
      </c>
    </row>
    <row r="570" spans="1:7" ht="36">
      <c r="A570" s="12" t="s">
        <v>59</v>
      </c>
      <c r="B570" s="12" t="s">
        <v>41</v>
      </c>
      <c r="C570" s="33" t="s">
        <v>114</v>
      </c>
      <c r="D570" s="15"/>
      <c r="E570" s="16" t="s">
        <v>115</v>
      </c>
      <c r="F570" s="17">
        <f>F571+F671+F695</f>
        <v>309554.03599999996</v>
      </c>
      <c r="G570" s="17">
        <f>G571+G671+G695</f>
        <v>293781.05200000003</v>
      </c>
    </row>
    <row r="571" spans="1:7" ht="36">
      <c r="A571" s="5" t="s">
        <v>59</v>
      </c>
      <c r="B571" s="5" t="s">
        <v>41</v>
      </c>
      <c r="C571" s="29" t="s">
        <v>323</v>
      </c>
      <c r="D571" s="4"/>
      <c r="E571" s="201" t="s">
        <v>324</v>
      </c>
      <c r="F571" s="43">
        <f>F572+F584+F601+F613</f>
        <v>189050.18299999999</v>
      </c>
      <c r="G571" s="43">
        <f>G572+G584+G601+G613</f>
        <v>179911.514</v>
      </c>
    </row>
    <row r="572" spans="1:7" ht="24">
      <c r="A572" s="5" t="s">
        <v>59</v>
      </c>
      <c r="B572" s="5" t="s">
        <v>41</v>
      </c>
      <c r="C572" s="46" t="s">
        <v>325</v>
      </c>
      <c r="D572" s="134"/>
      <c r="E572" s="178" t="s">
        <v>326</v>
      </c>
      <c r="F572" s="43">
        <f>F573+F578+F581</f>
        <v>110013.541</v>
      </c>
      <c r="G572" s="43">
        <f>G573+G578+G581</f>
        <v>107714.16899999999</v>
      </c>
    </row>
    <row r="573" spans="1:7" ht="24">
      <c r="A573" s="5" t="s">
        <v>59</v>
      </c>
      <c r="B573" s="47" t="s">
        <v>41</v>
      </c>
      <c r="C573" s="35" t="s">
        <v>327</v>
      </c>
      <c r="D573" s="4"/>
      <c r="E573" s="27" t="s">
        <v>328</v>
      </c>
      <c r="F573" s="48">
        <f>F574+F576</f>
        <v>56151.455000000002</v>
      </c>
      <c r="G573" s="48">
        <f t="shared" ref="G573" si="113">G574+G576</f>
        <v>53897.5</v>
      </c>
    </row>
    <row r="574" spans="1:7" ht="24">
      <c r="A574" s="5" t="s">
        <v>59</v>
      </c>
      <c r="B574" s="47" t="s">
        <v>41</v>
      </c>
      <c r="C574" s="35" t="s">
        <v>327</v>
      </c>
      <c r="D574" s="20" t="s">
        <v>45</v>
      </c>
      <c r="E574" s="21" t="s">
        <v>46</v>
      </c>
      <c r="F574" s="48">
        <f>F575</f>
        <v>40730.040999999997</v>
      </c>
      <c r="G574" s="48">
        <f>G575</f>
        <v>38476.086000000003</v>
      </c>
    </row>
    <row r="575" spans="1:7" ht="24">
      <c r="A575" s="5" t="s">
        <v>59</v>
      </c>
      <c r="B575" s="47" t="s">
        <v>41</v>
      </c>
      <c r="C575" s="35" t="s">
        <v>327</v>
      </c>
      <c r="D575" s="4" t="s">
        <v>47</v>
      </c>
      <c r="E575" s="201" t="s">
        <v>48</v>
      </c>
      <c r="F575" s="48">
        <v>40730.040999999997</v>
      </c>
      <c r="G575" s="48">
        <v>38476.086000000003</v>
      </c>
    </row>
    <row r="576" spans="1:7" ht="36">
      <c r="A576" s="5" t="s">
        <v>59</v>
      </c>
      <c r="B576" s="47" t="s">
        <v>41</v>
      </c>
      <c r="C576" s="35" t="s">
        <v>327</v>
      </c>
      <c r="D576" s="32" t="s">
        <v>100</v>
      </c>
      <c r="E576" s="21" t="s">
        <v>101</v>
      </c>
      <c r="F576" s="48">
        <v>15421.414000000001</v>
      </c>
      <c r="G576" s="48">
        <v>15421.414000000001</v>
      </c>
    </row>
    <row r="577" spans="1:7" ht="60">
      <c r="A577" s="5" t="s">
        <v>59</v>
      </c>
      <c r="B577" s="47" t="s">
        <v>41</v>
      </c>
      <c r="C577" s="35" t="s">
        <v>327</v>
      </c>
      <c r="D577" s="4" t="s">
        <v>102</v>
      </c>
      <c r="E577" s="201" t="s">
        <v>103</v>
      </c>
      <c r="F577" s="48">
        <v>15421.414000000001</v>
      </c>
      <c r="G577" s="48">
        <v>15421.414000000001</v>
      </c>
    </row>
    <row r="578" spans="1:7" ht="24">
      <c r="A578" s="5" t="s">
        <v>59</v>
      </c>
      <c r="B578" s="47" t="s">
        <v>41</v>
      </c>
      <c r="C578" s="35" t="s">
        <v>329</v>
      </c>
      <c r="D578" s="20"/>
      <c r="E578" s="27" t="s">
        <v>330</v>
      </c>
      <c r="F578" s="48">
        <f>F579</f>
        <v>51032.89</v>
      </c>
      <c r="G578" s="48">
        <f>G579</f>
        <v>51032.89</v>
      </c>
    </row>
    <row r="579" spans="1:7" ht="36">
      <c r="A579" s="5" t="s">
        <v>59</v>
      </c>
      <c r="B579" s="47" t="s">
        <v>41</v>
      </c>
      <c r="C579" s="35" t="s">
        <v>329</v>
      </c>
      <c r="D579" s="32" t="s">
        <v>100</v>
      </c>
      <c r="E579" s="21" t="s">
        <v>101</v>
      </c>
      <c r="F579" s="48">
        <f>F580</f>
        <v>51032.89</v>
      </c>
      <c r="G579" s="48">
        <f>G580</f>
        <v>51032.89</v>
      </c>
    </row>
    <row r="580" spans="1:7" ht="60">
      <c r="A580" s="5" t="s">
        <v>59</v>
      </c>
      <c r="B580" s="47" t="s">
        <v>41</v>
      </c>
      <c r="C580" s="35" t="s">
        <v>329</v>
      </c>
      <c r="D580" s="4" t="s">
        <v>102</v>
      </c>
      <c r="E580" s="201" t="s">
        <v>103</v>
      </c>
      <c r="F580" s="48">
        <v>51032.89</v>
      </c>
      <c r="G580" s="48">
        <v>51032.89</v>
      </c>
    </row>
    <row r="581" spans="1:7" ht="24">
      <c r="A581" s="5" t="s">
        <v>59</v>
      </c>
      <c r="B581" s="47" t="s">
        <v>41</v>
      </c>
      <c r="C581" s="35" t="s">
        <v>331</v>
      </c>
      <c r="D581" s="4"/>
      <c r="E581" s="27" t="s">
        <v>332</v>
      </c>
      <c r="F581" s="48">
        <f>F582</f>
        <v>2829.1959999999999</v>
      </c>
      <c r="G581" s="48">
        <f t="shared" ref="G581:G582" si="114">G582</f>
        <v>2783.779</v>
      </c>
    </row>
    <row r="582" spans="1:7" ht="24">
      <c r="A582" s="5" t="s">
        <v>59</v>
      </c>
      <c r="B582" s="47" t="s">
        <v>41</v>
      </c>
      <c r="C582" s="35" t="s">
        <v>331</v>
      </c>
      <c r="D582" s="20" t="s">
        <v>45</v>
      </c>
      <c r="E582" s="21" t="s">
        <v>46</v>
      </c>
      <c r="F582" s="48">
        <f>F583</f>
        <v>2829.1959999999999</v>
      </c>
      <c r="G582" s="48">
        <f t="shared" si="114"/>
        <v>2783.779</v>
      </c>
    </row>
    <row r="583" spans="1:7" ht="24">
      <c r="A583" s="5" t="s">
        <v>59</v>
      </c>
      <c r="B583" s="47" t="s">
        <v>41</v>
      </c>
      <c r="C583" s="35" t="s">
        <v>331</v>
      </c>
      <c r="D583" s="4" t="s">
        <v>47</v>
      </c>
      <c r="E583" s="178" t="s">
        <v>48</v>
      </c>
      <c r="F583" s="48">
        <v>2829.1959999999999</v>
      </c>
      <c r="G583" s="48">
        <v>2783.779</v>
      </c>
    </row>
    <row r="584" spans="1:7" ht="24">
      <c r="A584" s="5" t="s">
        <v>59</v>
      </c>
      <c r="B584" s="47" t="s">
        <v>41</v>
      </c>
      <c r="C584" s="49" t="s">
        <v>334</v>
      </c>
      <c r="D584" s="50"/>
      <c r="E584" s="27" t="s">
        <v>335</v>
      </c>
      <c r="F584" s="48">
        <f>F585+F588+F593+F596</f>
        <v>17763.923999999999</v>
      </c>
      <c r="G584" s="48">
        <f t="shared" ref="G584" si="115">G585+G588+G593+G596</f>
        <v>14387.231000000002</v>
      </c>
    </row>
    <row r="585" spans="1:7" ht="24">
      <c r="A585" s="5" t="s">
        <v>59</v>
      </c>
      <c r="B585" s="47" t="s">
        <v>41</v>
      </c>
      <c r="C585" s="49" t="s">
        <v>336</v>
      </c>
      <c r="D585" s="50"/>
      <c r="E585" s="27" t="s">
        <v>337</v>
      </c>
      <c r="F585" s="48">
        <f>F586</f>
        <v>2252.6179999999999</v>
      </c>
      <c r="G585" s="48">
        <f t="shared" ref="G585:G586" si="116">G586</f>
        <v>547.21400000000006</v>
      </c>
    </row>
    <row r="586" spans="1:7" ht="24">
      <c r="A586" s="5" t="s">
        <v>59</v>
      </c>
      <c r="B586" s="47" t="s">
        <v>41</v>
      </c>
      <c r="C586" s="49" t="s">
        <v>336</v>
      </c>
      <c r="D586" s="20" t="s">
        <v>45</v>
      </c>
      <c r="E586" s="21" t="s">
        <v>46</v>
      </c>
      <c r="F586" s="48">
        <f>F587</f>
        <v>2252.6179999999999</v>
      </c>
      <c r="G586" s="48">
        <f t="shared" si="116"/>
        <v>547.21400000000006</v>
      </c>
    </row>
    <row r="587" spans="1:7" ht="24">
      <c r="A587" s="5" t="s">
        <v>59</v>
      </c>
      <c r="B587" s="47" t="s">
        <v>41</v>
      </c>
      <c r="C587" s="49" t="s">
        <v>336</v>
      </c>
      <c r="D587" s="4" t="s">
        <v>47</v>
      </c>
      <c r="E587" s="178" t="s">
        <v>48</v>
      </c>
      <c r="F587" s="48">
        <v>2252.6179999999999</v>
      </c>
      <c r="G587" s="48">
        <v>547.21400000000006</v>
      </c>
    </row>
    <row r="588" spans="1:7" ht="24">
      <c r="A588" s="5" t="s">
        <v>59</v>
      </c>
      <c r="B588" s="47" t="s">
        <v>41</v>
      </c>
      <c r="C588" s="49" t="s">
        <v>338</v>
      </c>
      <c r="D588" s="50"/>
      <c r="E588" s="27" t="s">
        <v>339</v>
      </c>
      <c r="F588" s="48">
        <f>F589+F591</f>
        <v>13238.087</v>
      </c>
      <c r="G588" s="48">
        <f>G589+G591</f>
        <v>12102.047</v>
      </c>
    </row>
    <row r="589" spans="1:7" ht="24">
      <c r="A589" s="5" t="s">
        <v>59</v>
      </c>
      <c r="B589" s="47" t="s">
        <v>41</v>
      </c>
      <c r="C589" s="49" t="s">
        <v>338</v>
      </c>
      <c r="D589" s="20" t="s">
        <v>45</v>
      </c>
      <c r="E589" s="21" t="s">
        <v>46</v>
      </c>
      <c r="F589" s="48">
        <f>F590</f>
        <v>12854.316999999999</v>
      </c>
      <c r="G589" s="48">
        <f>G590</f>
        <v>11718.277</v>
      </c>
    </row>
    <row r="590" spans="1:7" ht="24">
      <c r="A590" s="5" t="s">
        <v>59</v>
      </c>
      <c r="B590" s="47" t="s">
        <v>41</v>
      </c>
      <c r="C590" s="49" t="s">
        <v>338</v>
      </c>
      <c r="D590" s="4" t="s">
        <v>47</v>
      </c>
      <c r="E590" s="178" t="s">
        <v>48</v>
      </c>
      <c r="F590" s="48">
        <v>12854.316999999999</v>
      </c>
      <c r="G590" s="48">
        <v>11718.277</v>
      </c>
    </row>
    <row r="591" spans="1:7" ht="36">
      <c r="A591" s="5" t="s">
        <v>59</v>
      </c>
      <c r="B591" s="47" t="s">
        <v>41</v>
      </c>
      <c r="C591" s="49" t="s">
        <v>338</v>
      </c>
      <c r="D591" s="4">
        <v>600</v>
      </c>
      <c r="E591" s="21" t="s">
        <v>101</v>
      </c>
      <c r="F591" s="48">
        <f>F592</f>
        <v>383.77</v>
      </c>
      <c r="G591" s="48">
        <f>G592</f>
        <v>383.77</v>
      </c>
    </row>
    <row r="592" spans="1:7" ht="60">
      <c r="A592" s="5" t="s">
        <v>59</v>
      </c>
      <c r="B592" s="47" t="s">
        <v>41</v>
      </c>
      <c r="C592" s="49" t="s">
        <v>338</v>
      </c>
      <c r="D592" s="4">
        <v>611</v>
      </c>
      <c r="E592" s="201" t="s">
        <v>103</v>
      </c>
      <c r="F592" s="48">
        <v>383.77</v>
      </c>
      <c r="G592" s="48">
        <v>383.77</v>
      </c>
    </row>
    <row r="593" spans="1:7" ht="24">
      <c r="A593" s="5" t="s">
        <v>59</v>
      </c>
      <c r="B593" s="47" t="s">
        <v>41</v>
      </c>
      <c r="C593" s="49" t="s">
        <v>340</v>
      </c>
      <c r="D593" s="50"/>
      <c r="E593" s="27" t="s">
        <v>341</v>
      </c>
      <c r="F593" s="48">
        <f>F594</f>
        <v>1828.08</v>
      </c>
      <c r="G593" s="48">
        <f>G594</f>
        <v>1395.3520000000001</v>
      </c>
    </row>
    <row r="594" spans="1:7" ht="24">
      <c r="A594" s="5" t="s">
        <v>59</v>
      </c>
      <c r="B594" s="47" t="s">
        <v>41</v>
      </c>
      <c r="C594" s="49" t="s">
        <v>340</v>
      </c>
      <c r="D594" s="20" t="s">
        <v>45</v>
      </c>
      <c r="E594" s="21" t="s">
        <v>46</v>
      </c>
      <c r="F594" s="48">
        <f>F595</f>
        <v>1828.08</v>
      </c>
      <c r="G594" s="48">
        <f>G595</f>
        <v>1395.3520000000001</v>
      </c>
    </row>
    <row r="595" spans="1:7" ht="24">
      <c r="A595" s="5" t="s">
        <v>59</v>
      </c>
      <c r="B595" s="47" t="s">
        <v>41</v>
      </c>
      <c r="C595" s="49" t="s">
        <v>340</v>
      </c>
      <c r="D595" s="4" t="s">
        <v>47</v>
      </c>
      <c r="E595" s="178" t="s">
        <v>48</v>
      </c>
      <c r="F595" s="48">
        <v>1828.08</v>
      </c>
      <c r="G595" s="48">
        <v>1395.3520000000001</v>
      </c>
    </row>
    <row r="596" spans="1:7" ht="24">
      <c r="A596" s="5" t="s">
        <v>59</v>
      </c>
      <c r="B596" s="47" t="s">
        <v>41</v>
      </c>
      <c r="C596" s="49" t="s">
        <v>342</v>
      </c>
      <c r="D596" s="50"/>
      <c r="E596" s="27" t="s">
        <v>343</v>
      </c>
      <c r="F596" s="48">
        <f>F597+F599</f>
        <v>445.13900000000001</v>
      </c>
      <c r="G596" s="48">
        <f>G597+G599</f>
        <v>342.61799999999999</v>
      </c>
    </row>
    <row r="597" spans="1:7" ht="24">
      <c r="A597" s="5" t="s">
        <v>59</v>
      </c>
      <c r="B597" s="47" t="s">
        <v>41</v>
      </c>
      <c r="C597" s="49" t="s">
        <v>342</v>
      </c>
      <c r="D597" s="20" t="s">
        <v>45</v>
      </c>
      <c r="E597" s="21" t="s">
        <v>46</v>
      </c>
      <c r="F597" s="48">
        <f>F598</f>
        <v>215.13900000000001</v>
      </c>
      <c r="G597" s="48">
        <f>G598</f>
        <v>112.61799999999999</v>
      </c>
    </row>
    <row r="598" spans="1:7" ht="24">
      <c r="A598" s="5" t="s">
        <v>59</v>
      </c>
      <c r="B598" s="47" t="s">
        <v>41</v>
      </c>
      <c r="C598" s="49" t="s">
        <v>342</v>
      </c>
      <c r="D598" s="4" t="s">
        <v>47</v>
      </c>
      <c r="E598" s="178" t="s">
        <v>48</v>
      </c>
      <c r="F598" s="48">
        <v>215.13900000000001</v>
      </c>
      <c r="G598" s="48">
        <v>112.61799999999999</v>
      </c>
    </row>
    <row r="599" spans="1:7" ht="36">
      <c r="A599" s="5" t="s">
        <v>59</v>
      </c>
      <c r="B599" s="47" t="s">
        <v>41</v>
      </c>
      <c r="C599" s="49" t="s">
        <v>342</v>
      </c>
      <c r="D599" s="4">
        <v>600</v>
      </c>
      <c r="E599" s="21" t="s">
        <v>101</v>
      </c>
      <c r="F599" s="48">
        <f>F600</f>
        <v>230</v>
      </c>
      <c r="G599" s="48">
        <f t="shared" ref="G599" si="117">G600</f>
        <v>230</v>
      </c>
    </row>
    <row r="600" spans="1:7" ht="60">
      <c r="A600" s="5" t="s">
        <v>59</v>
      </c>
      <c r="B600" s="47" t="s">
        <v>41</v>
      </c>
      <c r="C600" s="49" t="s">
        <v>342</v>
      </c>
      <c r="D600" s="4">
        <v>611</v>
      </c>
      <c r="E600" s="201" t="s">
        <v>103</v>
      </c>
      <c r="F600" s="48">
        <v>230</v>
      </c>
      <c r="G600" s="48">
        <v>230</v>
      </c>
    </row>
    <row r="601" spans="1:7" ht="48">
      <c r="A601" s="5" t="s">
        <v>59</v>
      </c>
      <c r="B601" s="47" t="s">
        <v>41</v>
      </c>
      <c r="C601" s="49" t="s">
        <v>344</v>
      </c>
      <c r="D601" s="50"/>
      <c r="E601" s="27" t="s">
        <v>345</v>
      </c>
      <c r="F601" s="48">
        <f>F602</f>
        <v>58035.531999999999</v>
      </c>
      <c r="G601" s="48">
        <f>G602</f>
        <v>54572.932999999997</v>
      </c>
    </row>
    <row r="602" spans="1:7" ht="24">
      <c r="A602" s="5" t="s">
        <v>59</v>
      </c>
      <c r="B602" s="47" t="s">
        <v>41</v>
      </c>
      <c r="C602" s="49" t="s">
        <v>346</v>
      </c>
      <c r="D602" s="50"/>
      <c r="E602" s="27" t="s">
        <v>347</v>
      </c>
      <c r="F602" s="48">
        <f>F603+F609+F611+F607</f>
        <v>58035.531999999999</v>
      </c>
      <c r="G602" s="48">
        <f>G603+G609+G611+G607</f>
        <v>54572.932999999997</v>
      </c>
    </row>
    <row r="603" spans="1:7" ht="24">
      <c r="A603" s="5" t="s">
        <v>59</v>
      </c>
      <c r="B603" s="47" t="s">
        <v>41</v>
      </c>
      <c r="C603" s="49" t="s">
        <v>346</v>
      </c>
      <c r="D603" s="20" t="s">
        <v>45</v>
      </c>
      <c r="E603" s="21" t="s">
        <v>46</v>
      </c>
      <c r="F603" s="48">
        <f>F605+F606+F604</f>
        <v>34774.339</v>
      </c>
      <c r="G603" s="48">
        <f>G605+G606+G604</f>
        <v>31311.782999999999</v>
      </c>
    </row>
    <row r="604" spans="1:7" ht="36">
      <c r="A604" s="5" t="s">
        <v>59</v>
      </c>
      <c r="B604" s="47" t="s">
        <v>41</v>
      </c>
      <c r="C604" s="49" t="s">
        <v>346</v>
      </c>
      <c r="D604" s="4">
        <v>243</v>
      </c>
      <c r="E604" s="201" t="s">
        <v>286</v>
      </c>
      <c r="F604" s="43">
        <v>1455.152</v>
      </c>
      <c r="G604" s="44">
        <v>0</v>
      </c>
    </row>
    <row r="605" spans="1:7" ht="24">
      <c r="A605" s="5" t="s">
        <v>59</v>
      </c>
      <c r="B605" s="47" t="s">
        <v>41</v>
      </c>
      <c r="C605" s="49" t="s">
        <v>346</v>
      </c>
      <c r="D605" s="4" t="s">
        <v>47</v>
      </c>
      <c r="E605" s="178" t="s">
        <v>48</v>
      </c>
      <c r="F605" s="48">
        <v>16125.791999999999</v>
      </c>
      <c r="G605" s="48">
        <v>15040.295</v>
      </c>
    </row>
    <row r="606" spans="1:7" ht="24">
      <c r="A606" s="5" t="s">
        <v>59</v>
      </c>
      <c r="B606" s="47" t="s">
        <v>41</v>
      </c>
      <c r="C606" s="49" t="s">
        <v>346</v>
      </c>
      <c r="D606" s="4">
        <v>247</v>
      </c>
      <c r="E606" s="201" t="s">
        <v>87</v>
      </c>
      <c r="F606" s="48">
        <v>17193.395</v>
      </c>
      <c r="G606" s="48">
        <v>16271.487999999999</v>
      </c>
    </row>
    <row r="607" spans="1:7" ht="24">
      <c r="A607" s="5" t="s">
        <v>59</v>
      </c>
      <c r="B607" s="47" t="s">
        <v>41</v>
      </c>
      <c r="C607" s="49" t="s">
        <v>346</v>
      </c>
      <c r="D607" s="4">
        <v>400</v>
      </c>
      <c r="E607" s="201" t="s">
        <v>274</v>
      </c>
      <c r="F607" s="48">
        <f>F608</f>
        <v>2465.4760000000001</v>
      </c>
      <c r="G607" s="48">
        <f>G608</f>
        <v>2465.4749999999999</v>
      </c>
    </row>
    <row r="608" spans="1:7" ht="36">
      <c r="A608" s="5" t="s">
        <v>59</v>
      </c>
      <c r="B608" s="47" t="s">
        <v>41</v>
      </c>
      <c r="C608" s="49" t="s">
        <v>346</v>
      </c>
      <c r="D608" s="4">
        <v>414</v>
      </c>
      <c r="E608" s="201" t="s">
        <v>275</v>
      </c>
      <c r="F608" s="48">
        <v>2465.4760000000001</v>
      </c>
      <c r="G608" s="48">
        <v>2465.4749999999999</v>
      </c>
    </row>
    <row r="609" spans="1:7" ht="36">
      <c r="A609" s="5" t="s">
        <v>59</v>
      </c>
      <c r="B609" s="47" t="s">
        <v>41</v>
      </c>
      <c r="C609" s="49" t="s">
        <v>346</v>
      </c>
      <c r="D609" s="4">
        <v>600</v>
      </c>
      <c r="E609" s="21" t="s">
        <v>101</v>
      </c>
      <c r="F609" s="48">
        <f>F610</f>
        <v>20779.784</v>
      </c>
      <c r="G609" s="48">
        <f>G610</f>
        <v>20779.784</v>
      </c>
    </row>
    <row r="610" spans="1:7" ht="60">
      <c r="A610" s="5" t="s">
        <v>59</v>
      </c>
      <c r="B610" s="47" t="s">
        <v>41</v>
      </c>
      <c r="C610" s="49" t="s">
        <v>346</v>
      </c>
      <c r="D610" s="4">
        <v>611</v>
      </c>
      <c r="E610" s="201" t="s">
        <v>103</v>
      </c>
      <c r="F610" s="48">
        <v>20779.784</v>
      </c>
      <c r="G610" s="48">
        <v>20779.784</v>
      </c>
    </row>
    <row r="611" spans="1:7" ht="24">
      <c r="A611" s="5" t="s">
        <v>59</v>
      </c>
      <c r="B611" s="47" t="s">
        <v>41</v>
      </c>
      <c r="C611" s="49" t="s">
        <v>346</v>
      </c>
      <c r="D611" s="20" t="s">
        <v>88</v>
      </c>
      <c r="E611" s="21" t="s">
        <v>74</v>
      </c>
      <c r="F611" s="48">
        <f>F612</f>
        <v>15.933</v>
      </c>
      <c r="G611" s="48">
        <f>G612</f>
        <v>15.891</v>
      </c>
    </row>
    <row r="612" spans="1:7" ht="36">
      <c r="A612" s="5" t="s">
        <v>59</v>
      </c>
      <c r="B612" s="47" t="s">
        <v>41</v>
      </c>
      <c r="C612" s="49" t="s">
        <v>346</v>
      </c>
      <c r="D612" s="4">
        <v>831</v>
      </c>
      <c r="E612" s="201" t="s">
        <v>93</v>
      </c>
      <c r="F612" s="48">
        <v>15.933</v>
      </c>
      <c r="G612" s="48">
        <v>15.891</v>
      </c>
    </row>
    <row r="613" spans="1:7" ht="24">
      <c r="A613" s="5" t="s">
        <v>59</v>
      </c>
      <c r="B613" s="47" t="s">
        <v>41</v>
      </c>
      <c r="C613" s="49" t="s">
        <v>829</v>
      </c>
      <c r="D613" s="50"/>
      <c r="E613" s="201" t="s">
        <v>828</v>
      </c>
      <c r="F613" s="48">
        <f>F614+F617+F620+F623+F626+F629+F632+F635+F638+F641+F644+F647+F650+F653+F656+F659+F662+F668+F665</f>
        <v>3237.1859999999997</v>
      </c>
      <c r="G613" s="48">
        <f>G614+G617+G620+G623+G626+G629+G632+G635+G638+G641+G644+G647+G650+G653+G656+G659+G662+G668+G665</f>
        <v>3237.1810000000009</v>
      </c>
    </row>
    <row r="614" spans="1:7" ht="72">
      <c r="A614" s="5" t="s">
        <v>59</v>
      </c>
      <c r="B614" s="47" t="s">
        <v>41</v>
      </c>
      <c r="C614" s="49" t="s">
        <v>831</v>
      </c>
      <c r="D614" s="50"/>
      <c r="E614" s="201" t="s">
        <v>830</v>
      </c>
      <c r="F614" s="48">
        <f>F615</f>
        <v>210.39400000000001</v>
      </c>
      <c r="G614" s="48">
        <f>G615</f>
        <v>210.39400000000001</v>
      </c>
    </row>
    <row r="615" spans="1:7" ht="24">
      <c r="A615" s="5" t="s">
        <v>59</v>
      </c>
      <c r="B615" s="47" t="s">
        <v>41</v>
      </c>
      <c r="C615" s="49" t="s">
        <v>831</v>
      </c>
      <c r="D615" s="20" t="s">
        <v>45</v>
      </c>
      <c r="E615" s="21" t="s">
        <v>46</v>
      </c>
      <c r="F615" s="18">
        <f t="shared" ref="F615:G615" si="118">F616</f>
        <v>210.39400000000001</v>
      </c>
      <c r="G615" s="18">
        <f t="shared" si="118"/>
        <v>210.39400000000001</v>
      </c>
    </row>
    <row r="616" spans="1:7" ht="24">
      <c r="A616" s="5" t="s">
        <v>59</v>
      </c>
      <c r="B616" s="47" t="s">
        <v>41</v>
      </c>
      <c r="C616" s="49" t="s">
        <v>831</v>
      </c>
      <c r="D616" s="4" t="s">
        <v>47</v>
      </c>
      <c r="E616" s="201" t="s">
        <v>48</v>
      </c>
      <c r="F616" s="18">
        <v>210.39400000000001</v>
      </c>
      <c r="G616" s="18">
        <v>210.39400000000001</v>
      </c>
    </row>
    <row r="617" spans="1:7" ht="72">
      <c r="A617" s="5" t="s">
        <v>59</v>
      </c>
      <c r="B617" s="47" t="s">
        <v>41</v>
      </c>
      <c r="C617" s="49" t="s">
        <v>833</v>
      </c>
      <c r="D617" s="50"/>
      <c r="E617" s="201" t="s">
        <v>832</v>
      </c>
      <c r="F617" s="48">
        <f>F618</f>
        <v>210.39400000000001</v>
      </c>
      <c r="G617" s="48">
        <f>G618</f>
        <v>210.39400000000001</v>
      </c>
    </row>
    <row r="618" spans="1:7" ht="24">
      <c r="A618" s="5" t="s">
        <v>59</v>
      </c>
      <c r="B618" s="47" t="s">
        <v>41</v>
      </c>
      <c r="C618" s="49" t="s">
        <v>833</v>
      </c>
      <c r="D618" s="20" t="s">
        <v>45</v>
      </c>
      <c r="E618" s="21" t="s">
        <v>46</v>
      </c>
      <c r="F618" s="18">
        <f t="shared" ref="F618:G618" si="119">F619</f>
        <v>210.39400000000001</v>
      </c>
      <c r="G618" s="18">
        <f t="shared" si="119"/>
        <v>210.39400000000001</v>
      </c>
    </row>
    <row r="619" spans="1:7" ht="24">
      <c r="A619" s="5" t="s">
        <v>59</v>
      </c>
      <c r="B619" s="47" t="s">
        <v>41</v>
      </c>
      <c r="C619" s="49" t="s">
        <v>833</v>
      </c>
      <c r="D619" s="4" t="s">
        <v>47</v>
      </c>
      <c r="E619" s="201" t="s">
        <v>48</v>
      </c>
      <c r="F619" s="18">
        <v>210.39400000000001</v>
      </c>
      <c r="G619" s="18">
        <v>210.39400000000001</v>
      </c>
    </row>
    <row r="620" spans="1:7" ht="72">
      <c r="A620" s="5" t="s">
        <v>59</v>
      </c>
      <c r="B620" s="47" t="s">
        <v>41</v>
      </c>
      <c r="C620" s="49" t="s">
        <v>835</v>
      </c>
      <c r="D620" s="50"/>
      <c r="E620" s="201" t="s">
        <v>834</v>
      </c>
      <c r="F620" s="48">
        <f>F621</f>
        <v>128.971</v>
      </c>
      <c r="G620" s="48">
        <f t="shared" ref="G620" si="120">G621</f>
        <v>128.971</v>
      </c>
    </row>
    <row r="621" spans="1:7" ht="24">
      <c r="A621" s="5" t="s">
        <v>59</v>
      </c>
      <c r="B621" s="47" t="s">
        <v>41</v>
      </c>
      <c r="C621" s="49" t="s">
        <v>835</v>
      </c>
      <c r="D621" s="20" t="s">
        <v>45</v>
      </c>
      <c r="E621" s="21" t="s">
        <v>46</v>
      </c>
      <c r="F621" s="18">
        <f t="shared" ref="F621:G621" si="121">F622</f>
        <v>128.971</v>
      </c>
      <c r="G621" s="18">
        <f t="shared" si="121"/>
        <v>128.971</v>
      </c>
    </row>
    <row r="622" spans="1:7" ht="24">
      <c r="A622" s="5" t="s">
        <v>59</v>
      </c>
      <c r="B622" s="47" t="s">
        <v>41</v>
      </c>
      <c r="C622" s="49" t="s">
        <v>835</v>
      </c>
      <c r="D622" s="4" t="s">
        <v>47</v>
      </c>
      <c r="E622" s="201" t="s">
        <v>48</v>
      </c>
      <c r="F622" s="18">
        <v>128.971</v>
      </c>
      <c r="G622" s="18">
        <v>128.971</v>
      </c>
    </row>
    <row r="623" spans="1:7" ht="84">
      <c r="A623" s="5" t="s">
        <v>59</v>
      </c>
      <c r="B623" s="47" t="s">
        <v>41</v>
      </c>
      <c r="C623" s="49" t="s">
        <v>836</v>
      </c>
      <c r="D623" s="50"/>
      <c r="E623" s="201" t="s">
        <v>863</v>
      </c>
      <c r="F623" s="48">
        <f>F624</f>
        <v>128.971</v>
      </c>
      <c r="G623" s="48">
        <f t="shared" ref="G623" si="122">G624</f>
        <v>128.971</v>
      </c>
    </row>
    <row r="624" spans="1:7" ht="24">
      <c r="A624" s="5" t="s">
        <v>59</v>
      </c>
      <c r="B624" s="47" t="s">
        <v>41</v>
      </c>
      <c r="C624" s="49" t="s">
        <v>836</v>
      </c>
      <c r="D624" s="20" t="s">
        <v>45</v>
      </c>
      <c r="E624" s="21" t="s">
        <v>46</v>
      </c>
      <c r="F624" s="18">
        <f t="shared" ref="F624:G624" si="123">F625</f>
        <v>128.971</v>
      </c>
      <c r="G624" s="18">
        <f t="shared" si="123"/>
        <v>128.971</v>
      </c>
    </row>
    <row r="625" spans="1:7" ht="24">
      <c r="A625" s="5" t="s">
        <v>59</v>
      </c>
      <c r="B625" s="47" t="s">
        <v>41</v>
      </c>
      <c r="C625" s="49" t="s">
        <v>836</v>
      </c>
      <c r="D625" s="4" t="s">
        <v>47</v>
      </c>
      <c r="E625" s="201" t="s">
        <v>48</v>
      </c>
      <c r="F625" s="18">
        <v>128.971</v>
      </c>
      <c r="G625" s="18">
        <v>128.971</v>
      </c>
    </row>
    <row r="626" spans="1:7" ht="72">
      <c r="A626" s="5" t="s">
        <v>59</v>
      </c>
      <c r="B626" s="47" t="s">
        <v>41</v>
      </c>
      <c r="C626" s="49" t="s">
        <v>838</v>
      </c>
      <c r="D626" s="50"/>
      <c r="E626" s="201" t="s">
        <v>837</v>
      </c>
      <c r="F626" s="48">
        <f>F627</f>
        <v>128.971</v>
      </c>
      <c r="G626" s="48">
        <f t="shared" ref="G626" si="124">G627</f>
        <v>128.971</v>
      </c>
    </row>
    <row r="627" spans="1:7" ht="24">
      <c r="A627" s="5" t="s">
        <v>59</v>
      </c>
      <c r="B627" s="47" t="s">
        <v>41</v>
      </c>
      <c r="C627" s="49" t="s">
        <v>838</v>
      </c>
      <c r="D627" s="20" t="s">
        <v>45</v>
      </c>
      <c r="E627" s="21" t="s">
        <v>46</v>
      </c>
      <c r="F627" s="18">
        <f t="shared" ref="F627:G627" si="125">F628</f>
        <v>128.971</v>
      </c>
      <c r="G627" s="18">
        <f t="shared" si="125"/>
        <v>128.971</v>
      </c>
    </row>
    <row r="628" spans="1:7" ht="24">
      <c r="A628" s="5" t="s">
        <v>59</v>
      </c>
      <c r="B628" s="47" t="s">
        <v>41</v>
      </c>
      <c r="C628" s="49" t="s">
        <v>838</v>
      </c>
      <c r="D628" s="4" t="s">
        <v>47</v>
      </c>
      <c r="E628" s="201" t="s">
        <v>48</v>
      </c>
      <c r="F628" s="18">
        <v>128.971</v>
      </c>
      <c r="G628" s="18">
        <v>128.971</v>
      </c>
    </row>
    <row r="629" spans="1:7" ht="84">
      <c r="A629" s="5" t="s">
        <v>59</v>
      </c>
      <c r="B629" s="47" t="s">
        <v>41</v>
      </c>
      <c r="C629" s="49" t="s">
        <v>839</v>
      </c>
      <c r="D629" s="50"/>
      <c r="E629" s="201" t="s">
        <v>864</v>
      </c>
      <c r="F629" s="48">
        <f>F630</f>
        <v>128.971</v>
      </c>
      <c r="G629" s="48">
        <f t="shared" ref="G629" si="126">G630</f>
        <v>128.971</v>
      </c>
    </row>
    <row r="630" spans="1:7" ht="24">
      <c r="A630" s="5" t="s">
        <v>59</v>
      </c>
      <c r="B630" s="47" t="s">
        <v>41</v>
      </c>
      <c r="C630" s="49" t="s">
        <v>839</v>
      </c>
      <c r="D630" s="20" t="s">
        <v>45</v>
      </c>
      <c r="E630" s="21" t="s">
        <v>46</v>
      </c>
      <c r="F630" s="18">
        <f t="shared" ref="F630:G630" si="127">F631</f>
        <v>128.971</v>
      </c>
      <c r="G630" s="18">
        <f t="shared" si="127"/>
        <v>128.971</v>
      </c>
    </row>
    <row r="631" spans="1:7" ht="24">
      <c r="A631" s="5" t="s">
        <v>59</v>
      </c>
      <c r="B631" s="47" t="s">
        <v>41</v>
      </c>
      <c r="C631" s="49" t="s">
        <v>839</v>
      </c>
      <c r="D631" s="4" t="s">
        <v>47</v>
      </c>
      <c r="E631" s="201" t="s">
        <v>48</v>
      </c>
      <c r="F631" s="18">
        <v>128.971</v>
      </c>
      <c r="G631" s="18">
        <v>128.971</v>
      </c>
    </row>
    <row r="632" spans="1:7" ht="72">
      <c r="A632" s="5" t="s">
        <v>59</v>
      </c>
      <c r="B632" s="47" t="s">
        <v>41</v>
      </c>
      <c r="C632" s="49" t="s">
        <v>841</v>
      </c>
      <c r="D632" s="50"/>
      <c r="E632" s="201" t="s">
        <v>840</v>
      </c>
      <c r="F632" s="48">
        <f>F633</f>
        <v>153.70400000000001</v>
      </c>
      <c r="G632" s="48">
        <f t="shared" ref="G632" si="128">G633</f>
        <v>153.70400000000001</v>
      </c>
    </row>
    <row r="633" spans="1:7" ht="24">
      <c r="A633" s="5" t="s">
        <v>59</v>
      </c>
      <c r="B633" s="47" t="s">
        <v>41</v>
      </c>
      <c r="C633" s="49" t="s">
        <v>841</v>
      </c>
      <c r="D633" s="20" t="s">
        <v>45</v>
      </c>
      <c r="E633" s="21" t="s">
        <v>46</v>
      </c>
      <c r="F633" s="18">
        <f t="shared" ref="F633:G633" si="129">F634</f>
        <v>153.70400000000001</v>
      </c>
      <c r="G633" s="18">
        <f t="shared" si="129"/>
        <v>153.70400000000001</v>
      </c>
    </row>
    <row r="634" spans="1:7" ht="24">
      <c r="A634" s="5" t="s">
        <v>59</v>
      </c>
      <c r="B634" s="47" t="s">
        <v>41</v>
      </c>
      <c r="C634" s="49" t="s">
        <v>841</v>
      </c>
      <c r="D634" s="4" t="s">
        <v>47</v>
      </c>
      <c r="E634" s="201" t="s">
        <v>48</v>
      </c>
      <c r="F634" s="18">
        <v>153.70400000000001</v>
      </c>
      <c r="G634" s="18">
        <v>153.70400000000001</v>
      </c>
    </row>
    <row r="635" spans="1:7" ht="72">
      <c r="A635" s="5" t="s">
        <v>59</v>
      </c>
      <c r="B635" s="47" t="s">
        <v>41</v>
      </c>
      <c r="C635" s="49" t="s">
        <v>842</v>
      </c>
      <c r="D635" s="50"/>
      <c r="E635" s="201" t="s">
        <v>865</v>
      </c>
      <c r="F635" s="48">
        <f>F636</f>
        <v>153.70400000000001</v>
      </c>
      <c r="G635" s="48">
        <f t="shared" ref="G635" si="130">G636</f>
        <v>153.70400000000001</v>
      </c>
    </row>
    <row r="636" spans="1:7" ht="24">
      <c r="A636" s="5" t="s">
        <v>59</v>
      </c>
      <c r="B636" s="47" t="s">
        <v>41</v>
      </c>
      <c r="C636" s="49" t="s">
        <v>842</v>
      </c>
      <c r="D636" s="20" t="s">
        <v>45</v>
      </c>
      <c r="E636" s="21" t="s">
        <v>46</v>
      </c>
      <c r="F636" s="18">
        <f t="shared" ref="F636:G636" si="131">F637</f>
        <v>153.70400000000001</v>
      </c>
      <c r="G636" s="18">
        <f t="shared" si="131"/>
        <v>153.70400000000001</v>
      </c>
    </row>
    <row r="637" spans="1:7" ht="24">
      <c r="A637" s="5" t="s">
        <v>59</v>
      </c>
      <c r="B637" s="47" t="s">
        <v>41</v>
      </c>
      <c r="C637" s="49" t="s">
        <v>842</v>
      </c>
      <c r="D637" s="4" t="s">
        <v>47</v>
      </c>
      <c r="E637" s="201" t="s">
        <v>48</v>
      </c>
      <c r="F637" s="18">
        <v>153.70400000000001</v>
      </c>
      <c r="G637" s="18">
        <v>153.70400000000001</v>
      </c>
    </row>
    <row r="638" spans="1:7" ht="72">
      <c r="A638" s="5" t="s">
        <v>59</v>
      </c>
      <c r="B638" s="47" t="s">
        <v>41</v>
      </c>
      <c r="C638" s="49" t="s">
        <v>844</v>
      </c>
      <c r="D638" s="50"/>
      <c r="E638" s="201" t="s">
        <v>843</v>
      </c>
      <c r="F638" s="48">
        <f>F639</f>
        <v>185.10900000000001</v>
      </c>
      <c r="G638" s="48">
        <f t="shared" ref="G638" si="132">G639</f>
        <v>185.108</v>
      </c>
    </row>
    <row r="639" spans="1:7" ht="24">
      <c r="A639" s="5" t="s">
        <v>59</v>
      </c>
      <c r="B639" s="47" t="s">
        <v>41</v>
      </c>
      <c r="C639" s="49" t="s">
        <v>844</v>
      </c>
      <c r="D639" s="20" t="s">
        <v>45</v>
      </c>
      <c r="E639" s="21" t="s">
        <v>46</v>
      </c>
      <c r="F639" s="18">
        <f t="shared" ref="F639:G639" si="133">F640</f>
        <v>185.10900000000001</v>
      </c>
      <c r="G639" s="18">
        <f t="shared" si="133"/>
        <v>185.108</v>
      </c>
    </row>
    <row r="640" spans="1:7" ht="24">
      <c r="A640" s="5" t="s">
        <v>59</v>
      </c>
      <c r="B640" s="47" t="s">
        <v>41</v>
      </c>
      <c r="C640" s="49" t="s">
        <v>844</v>
      </c>
      <c r="D640" s="4" t="s">
        <v>47</v>
      </c>
      <c r="E640" s="201" t="s">
        <v>48</v>
      </c>
      <c r="F640" s="18">
        <v>185.10900000000001</v>
      </c>
      <c r="G640" s="18">
        <v>185.108</v>
      </c>
    </row>
    <row r="641" spans="1:7" ht="72">
      <c r="A641" s="5" t="s">
        <v>59</v>
      </c>
      <c r="B641" s="47" t="s">
        <v>41</v>
      </c>
      <c r="C641" s="49" t="s">
        <v>845</v>
      </c>
      <c r="D641" s="50"/>
      <c r="E641" s="201" t="s">
        <v>866</v>
      </c>
      <c r="F641" s="48">
        <f>F642</f>
        <v>185.10900000000001</v>
      </c>
      <c r="G641" s="48">
        <f t="shared" ref="G641" si="134">G642</f>
        <v>185.108</v>
      </c>
    </row>
    <row r="642" spans="1:7" ht="24">
      <c r="A642" s="5" t="s">
        <v>59</v>
      </c>
      <c r="B642" s="47" t="s">
        <v>41</v>
      </c>
      <c r="C642" s="49" t="s">
        <v>845</v>
      </c>
      <c r="D642" s="20" t="s">
        <v>45</v>
      </c>
      <c r="E642" s="21" t="s">
        <v>46</v>
      </c>
      <c r="F642" s="18">
        <f t="shared" ref="F642:G642" si="135">F643</f>
        <v>185.10900000000001</v>
      </c>
      <c r="G642" s="18">
        <f t="shared" si="135"/>
        <v>185.108</v>
      </c>
    </row>
    <row r="643" spans="1:7" ht="24">
      <c r="A643" s="5" t="s">
        <v>59</v>
      </c>
      <c r="B643" s="47" t="s">
        <v>41</v>
      </c>
      <c r="C643" s="49" t="s">
        <v>845</v>
      </c>
      <c r="D643" s="4" t="s">
        <v>47</v>
      </c>
      <c r="E643" s="201" t="s">
        <v>48</v>
      </c>
      <c r="F643" s="18">
        <v>185.10900000000001</v>
      </c>
      <c r="G643" s="18">
        <v>185.108</v>
      </c>
    </row>
    <row r="644" spans="1:7" ht="72">
      <c r="A644" s="5" t="s">
        <v>59</v>
      </c>
      <c r="B644" s="47" t="s">
        <v>41</v>
      </c>
      <c r="C644" s="49" t="s">
        <v>847</v>
      </c>
      <c r="D644" s="50"/>
      <c r="E644" s="201" t="s">
        <v>846</v>
      </c>
      <c r="F644" s="48">
        <f>F645</f>
        <v>210.39400000000001</v>
      </c>
      <c r="G644" s="48">
        <f t="shared" ref="G644" si="136">G645</f>
        <v>210.39400000000001</v>
      </c>
    </row>
    <row r="645" spans="1:7" ht="24">
      <c r="A645" s="5" t="s">
        <v>59</v>
      </c>
      <c r="B645" s="47" t="s">
        <v>41</v>
      </c>
      <c r="C645" s="49" t="s">
        <v>847</v>
      </c>
      <c r="D645" s="20" t="s">
        <v>45</v>
      </c>
      <c r="E645" s="21" t="s">
        <v>46</v>
      </c>
      <c r="F645" s="18">
        <f t="shared" ref="F645:G645" si="137">F646</f>
        <v>210.39400000000001</v>
      </c>
      <c r="G645" s="18">
        <f t="shared" si="137"/>
        <v>210.39400000000001</v>
      </c>
    </row>
    <row r="646" spans="1:7" ht="24">
      <c r="A646" s="5" t="s">
        <v>59</v>
      </c>
      <c r="B646" s="47" t="s">
        <v>41</v>
      </c>
      <c r="C646" s="49" t="s">
        <v>847</v>
      </c>
      <c r="D646" s="4" t="s">
        <v>47</v>
      </c>
      <c r="E646" s="201" t="s">
        <v>48</v>
      </c>
      <c r="F646" s="18">
        <v>210.39400000000001</v>
      </c>
      <c r="G646" s="18">
        <v>210.39400000000001</v>
      </c>
    </row>
    <row r="647" spans="1:7" ht="72">
      <c r="A647" s="5" t="s">
        <v>59</v>
      </c>
      <c r="B647" s="47" t="s">
        <v>41</v>
      </c>
      <c r="C647" s="49" t="s">
        <v>848</v>
      </c>
      <c r="D647" s="50"/>
      <c r="E647" s="201" t="s">
        <v>849</v>
      </c>
      <c r="F647" s="48">
        <f>F648</f>
        <v>210.39400000000001</v>
      </c>
      <c r="G647" s="48">
        <f t="shared" ref="G647" si="138">G648</f>
        <v>210.39400000000001</v>
      </c>
    </row>
    <row r="648" spans="1:7" ht="24">
      <c r="A648" s="5" t="s">
        <v>59</v>
      </c>
      <c r="B648" s="47" t="s">
        <v>41</v>
      </c>
      <c r="C648" s="49" t="s">
        <v>848</v>
      </c>
      <c r="D648" s="20" t="s">
        <v>45</v>
      </c>
      <c r="E648" s="21" t="s">
        <v>46</v>
      </c>
      <c r="F648" s="18">
        <f t="shared" ref="F648:G648" si="139">F649</f>
        <v>210.39400000000001</v>
      </c>
      <c r="G648" s="18">
        <f t="shared" si="139"/>
        <v>210.39400000000001</v>
      </c>
    </row>
    <row r="649" spans="1:7" ht="24">
      <c r="A649" s="5" t="s">
        <v>59</v>
      </c>
      <c r="B649" s="47" t="s">
        <v>41</v>
      </c>
      <c r="C649" s="49" t="s">
        <v>848</v>
      </c>
      <c r="D649" s="4" t="s">
        <v>47</v>
      </c>
      <c r="E649" s="201" t="s">
        <v>48</v>
      </c>
      <c r="F649" s="18">
        <v>210.39400000000001</v>
      </c>
      <c r="G649" s="18">
        <v>210.39400000000001</v>
      </c>
    </row>
    <row r="650" spans="1:7" ht="72">
      <c r="A650" s="5" t="s">
        <v>59</v>
      </c>
      <c r="B650" s="47" t="s">
        <v>41</v>
      </c>
      <c r="C650" s="49" t="s">
        <v>851</v>
      </c>
      <c r="D650" s="50"/>
      <c r="E650" s="201" t="s">
        <v>850</v>
      </c>
      <c r="F650" s="48">
        <f>F651</f>
        <v>210.39400000000001</v>
      </c>
      <c r="G650" s="48">
        <f t="shared" ref="G650" si="140">G651</f>
        <v>210.39400000000001</v>
      </c>
    </row>
    <row r="651" spans="1:7" ht="24">
      <c r="A651" s="5" t="s">
        <v>59</v>
      </c>
      <c r="B651" s="47" t="s">
        <v>41</v>
      </c>
      <c r="C651" s="49" t="s">
        <v>851</v>
      </c>
      <c r="D651" s="20" t="s">
        <v>45</v>
      </c>
      <c r="E651" s="21" t="s">
        <v>46</v>
      </c>
      <c r="F651" s="18">
        <f t="shared" ref="F651:G651" si="141">F652</f>
        <v>210.39400000000001</v>
      </c>
      <c r="G651" s="18">
        <f t="shared" si="141"/>
        <v>210.39400000000001</v>
      </c>
    </row>
    <row r="652" spans="1:7" ht="24">
      <c r="A652" s="5" t="s">
        <v>59</v>
      </c>
      <c r="B652" s="47" t="s">
        <v>41</v>
      </c>
      <c r="C652" s="49" t="s">
        <v>851</v>
      </c>
      <c r="D652" s="4" t="s">
        <v>47</v>
      </c>
      <c r="E652" s="201" t="s">
        <v>48</v>
      </c>
      <c r="F652" s="18">
        <v>210.39400000000001</v>
      </c>
      <c r="G652" s="18">
        <v>210.39400000000001</v>
      </c>
    </row>
    <row r="653" spans="1:7" ht="84">
      <c r="A653" s="5" t="s">
        <v>59</v>
      </c>
      <c r="B653" s="47" t="s">
        <v>41</v>
      </c>
      <c r="C653" s="49" t="s">
        <v>852</v>
      </c>
      <c r="D653" s="50"/>
      <c r="E653" s="201" t="s">
        <v>867</v>
      </c>
      <c r="F653" s="48">
        <f>F654</f>
        <v>153.70400000000001</v>
      </c>
      <c r="G653" s="48">
        <f t="shared" ref="G653" si="142">G654</f>
        <v>153.70400000000001</v>
      </c>
    </row>
    <row r="654" spans="1:7" ht="24">
      <c r="A654" s="5" t="s">
        <v>59</v>
      </c>
      <c r="B654" s="47" t="s">
        <v>41</v>
      </c>
      <c r="C654" s="49" t="s">
        <v>852</v>
      </c>
      <c r="D654" s="20" t="s">
        <v>45</v>
      </c>
      <c r="E654" s="21" t="s">
        <v>46</v>
      </c>
      <c r="F654" s="18">
        <f t="shared" ref="F654:G654" si="143">F655</f>
        <v>153.70400000000001</v>
      </c>
      <c r="G654" s="18">
        <f t="shared" si="143"/>
        <v>153.70400000000001</v>
      </c>
    </row>
    <row r="655" spans="1:7" ht="24">
      <c r="A655" s="5" t="s">
        <v>59</v>
      </c>
      <c r="B655" s="47" t="s">
        <v>41</v>
      </c>
      <c r="C655" s="49" t="s">
        <v>852</v>
      </c>
      <c r="D655" s="4" t="s">
        <v>47</v>
      </c>
      <c r="E655" s="201" t="s">
        <v>48</v>
      </c>
      <c r="F655" s="18">
        <v>153.70400000000001</v>
      </c>
      <c r="G655" s="18">
        <v>153.70400000000001</v>
      </c>
    </row>
    <row r="656" spans="1:7" ht="72">
      <c r="A656" s="5" t="s">
        <v>59</v>
      </c>
      <c r="B656" s="47" t="s">
        <v>41</v>
      </c>
      <c r="C656" s="49" t="s">
        <v>853</v>
      </c>
      <c r="D656" s="50"/>
      <c r="E656" s="201" t="s">
        <v>868</v>
      </c>
      <c r="F656" s="48">
        <f>F657</f>
        <v>128.971</v>
      </c>
      <c r="G656" s="48">
        <f t="shared" ref="G656" si="144">G657</f>
        <v>128.971</v>
      </c>
    </row>
    <row r="657" spans="1:7" ht="24">
      <c r="A657" s="5" t="s">
        <v>59</v>
      </c>
      <c r="B657" s="47" t="s">
        <v>41</v>
      </c>
      <c r="C657" s="49" t="s">
        <v>853</v>
      </c>
      <c r="D657" s="20" t="s">
        <v>45</v>
      </c>
      <c r="E657" s="21" t="s">
        <v>46</v>
      </c>
      <c r="F657" s="18">
        <f t="shared" ref="F657:G657" si="145">F658</f>
        <v>128.971</v>
      </c>
      <c r="G657" s="18">
        <f t="shared" si="145"/>
        <v>128.971</v>
      </c>
    </row>
    <row r="658" spans="1:7" ht="24">
      <c r="A658" s="5" t="s">
        <v>59</v>
      </c>
      <c r="B658" s="47" t="s">
        <v>41</v>
      </c>
      <c r="C658" s="49" t="s">
        <v>853</v>
      </c>
      <c r="D658" s="4" t="s">
        <v>47</v>
      </c>
      <c r="E658" s="201" t="s">
        <v>48</v>
      </c>
      <c r="F658" s="18">
        <v>128.971</v>
      </c>
      <c r="G658" s="18">
        <v>128.971</v>
      </c>
    </row>
    <row r="659" spans="1:7" ht="84">
      <c r="A659" s="5" t="s">
        <v>59</v>
      </c>
      <c r="B659" s="47" t="s">
        <v>41</v>
      </c>
      <c r="C659" s="49" t="s">
        <v>854</v>
      </c>
      <c r="D659" s="50"/>
      <c r="E659" s="201" t="s">
        <v>869</v>
      </c>
      <c r="F659" s="48">
        <f>F660</f>
        <v>153.70400000000001</v>
      </c>
      <c r="G659" s="48">
        <f t="shared" ref="G659" si="146">G660</f>
        <v>153.70400000000001</v>
      </c>
    </row>
    <row r="660" spans="1:7" ht="24">
      <c r="A660" s="5" t="s">
        <v>59</v>
      </c>
      <c r="B660" s="47" t="s">
        <v>41</v>
      </c>
      <c r="C660" s="49" t="s">
        <v>854</v>
      </c>
      <c r="D660" s="20" t="s">
        <v>45</v>
      </c>
      <c r="E660" s="21" t="s">
        <v>46</v>
      </c>
      <c r="F660" s="18">
        <f t="shared" ref="F660:G660" si="147">F661</f>
        <v>153.70400000000001</v>
      </c>
      <c r="G660" s="18">
        <f t="shared" si="147"/>
        <v>153.70400000000001</v>
      </c>
    </row>
    <row r="661" spans="1:7" ht="24">
      <c r="A661" s="5" t="s">
        <v>59</v>
      </c>
      <c r="B661" s="47" t="s">
        <v>41</v>
      </c>
      <c r="C661" s="49" t="s">
        <v>854</v>
      </c>
      <c r="D661" s="4" t="s">
        <v>47</v>
      </c>
      <c r="E661" s="201" t="s">
        <v>48</v>
      </c>
      <c r="F661" s="18">
        <v>153.70400000000001</v>
      </c>
      <c r="G661" s="18">
        <v>153.70400000000001</v>
      </c>
    </row>
    <row r="662" spans="1:7" ht="72">
      <c r="A662" s="5" t="s">
        <v>59</v>
      </c>
      <c r="B662" s="47" t="s">
        <v>41</v>
      </c>
      <c r="C662" s="49" t="s">
        <v>856</v>
      </c>
      <c r="D662" s="50"/>
      <c r="E662" s="201" t="s">
        <v>855</v>
      </c>
      <c r="F662" s="48">
        <f>F663</f>
        <v>185.10900000000001</v>
      </c>
      <c r="G662" s="48">
        <f t="shared" ref="G662" si="148">G663</f>
        <v>185.108</v>
      </c>
    </row>
    <row r="663" spans="1:7" ht="24">
      <c r="A663" s="5" t="s">
        <v>59</v>
      </c>
      <c r="B663" s="47" t="s">
        <v>41</v>
      </c>
      <c r="C663" s="49" t="s">
        <v>856</v>
      </c>
      <c r="D663" s="20" t="s">
        <v>45</v>
      </c>
      <c r="E663" s="21" t="s">
        <v>46</v>
      </c>
      <c r="F663" s="18">
        <f t="shared" ref="F663:G663" si="149">F664</f>
        <v>185.10900000000001</v>
      </c>
      <c r="G663" s="18">
        <f t="shared" si="149"/>
        <v>185.108</v>
      </c>
    </row>
    <row r="664" spans="1:7" ht="24">
      <c r="A664" s="5" t="s">
        <v>59</v>
      </c>
      <c r="B664" s="47" t="s">
        <v>41</v>
      </c>
      <c r="C664" s="49" t="s">
        <v>856</v>
      </c>
      <c r="D664" s="4" t="s">
        <v>47</v>
      </c>
      <c r="E664" s="201" t="s">
        <v>48</v>
      </c>
      <c r="F664" s="18">
        <v>185.10900000000001</v>
      </c>
      <c r="G664" s="18">
        <v>185.108</v>
      </c>
    </row>
    <row r="665" spans="1:7" ht="60" customHeight="1">
      <c r="A665" s="5" t="s">
        <v>59</v>
      </c>
      <c r="B665" s="47" t="s">
        <v>41</v>
      </c>
      <c r="C665" s="49" t="s">
        <v>857</v>
      </c>
      <c r="D665" s="50"/>
      <c r="E665" s="201" t="s">
        <v>858</v>
      </c>
      <c r="F665" s="48">
        <f>F666</f>
        <v>185.10900000000001</v>
      </c>
      <c r="G665" s="48">
        <f t="shared" ref="G665" si="150">G666</f>
        <v>185.108</v>
      </c>
    </row>
    <row r="666" spans="1:7" ht="24">
      <c r="A666" s="5" t="s">
        <v>59</v>
      </c>
      <c r="B666" s="47" t="s">
        <v>41</v>
      </c>
      <c r="C666" s="49" t="s">
        <v>857</v>
      </c>
      <c r="D666" s="20" t="s">
        <v>45</v>
      </c>
      <c r="E666" s="21" t="s">
        <v>46</v>
      </c>
      <c r="F666" s="18">
        <f t="shared" ref="F666:G666" si="151">F667</f>
        <v>185.10900000000001</v>
      </c>
      <c r="G666" s="18">
        <f t="shared" si="151"/>
        <v>185.108</v>
      </c>
    </row>
    <row r="667" spans="1:7" ht="24">
      <c r="A667" s="5" t="s">
        <v>59</v>
      </c>
      <c r="B667" s="47" t="s">
        <v>41</v>
      </c>
      <c r="C667" s="49" t="s">
        <v>857</v>
      </c>
      <c r="D667" s="4" t="s">
        <v>47</v>
      </c>
      <c r="E667" s="201" t="s">
        <v>48</v>
      </c>
      <c r="F667" s="18">
        <v>185.10900000000001</v>
      </c>
      <c r="G667" s="18">
        <v>185.108</v>
      </c>
    </row>
    <row r="668" spans="1:7" ht="72">
      <c r="A668" s="5" t="s">
        <v>59</v>
      </c>
      <c r="B668" s="47" t="s">
        <v>41</v>
      </c>
      <c r="C668" s="49" t="s">
        <v>860</v>
      </c>
      <c r="D668" s="50"/>
      <c r="E668" s="201" t="s">
        <v>859</v>
      </c>
      <c r="F668" s="48">
        <f>F669</f>
        <v>185.10900000000001</v>
      </c>
      <c r="G668" s="48">
        <f t="shared" ref="G668" si="152">G669</f>
        <v>185.108</v>
      </c>
    </row>
    <row r="669" spans="1:7" ht="24">
      <c r="A669" s="5" t="s">
        <v>59</v>
      </c>
      <c r="B669" s="47" t="s">
        <v>41</v>
      </c>
      <c r="C669" s="49" t="s">
        <v>860</v>
      </c>
      <c r="D669" s="20" t="s">
        <v>45</v>
      </c>
      <c r="E669" s="21" t="s">
        <v>46</v>
      </c>
      <c r="F669" s="18">
        <f t="shared" ref="F669:G669" si="153">F670</f>
        <v>185.10900000000001</v>
      </c>
      <c r="G669" s="18">
        <f t="shared" si="153"/>
        <v>185.108</v>
      </c>
    </row>
    <row r="670" spans="1:7" ht="24">
      <c r="A670" s="5" t="s">
        <v>59</v>
      </c>
      <c r="B670" s="47" t="s">
        <v>41</v>
      </c>
      <c r="C670" s="49" t="s">
        <v>860</v>
      </c>
      <c r="D670" s="4" t="s">
        <v>47</v>
      </c>
      <c r="E670" s="201" t="s">
        <v>48</v>
      </c>
      <c r="F670" s="18">
        <v>185.10900000000001</v>
      </c>
      <c r="G670" s="18">
        <v>185.108</v>
      </c>
    </row>
    <row r="671" spans="1:7" ht="36">
      <c r="A671" s="5" t="s">
        <v>59</v>
      </c>
      <c r="B671" s="47" t="s">
        <v>41</v>
      </c>
      <c r="C671" s="49" t="s">
        <v>348</v>
      </c>
      <c r="D671" s="50"/>
      <c r="E671" s="27" t="s">
        <v>349</v>
      </c>
      <c r="F671" s="48">
        <f>F672+F688</f>
        <v>49263.548999999999</v>
      </c>
      <c r="G671" s="48">
        <f>G672+G688</f>
        <v>46240.921000000002</v>
      </c>
    </row>
    <row r="672" spans="1:7" ht="24">
      <c r="A672" s="5" t="s">
        <v>59</v>
      </c>
      <c r="B672" s="47" t="s">
        <v>41</v>
      </c>
      <c r="C672" s="49" t="s">
        <v>350</v>
      </c>
      <c r="D672" s="50"/>
      <c r="E672" s="27" t="s">
        <v>351</v>
      </c>
      <c r="F672" s="48">
        <f>F673+F676+F679+F682+F685</f>
        <v>15767.41</v>
      </c>
      <c r="G672" s="48">
        <f>G673+G676+G679+G682+G685</f>
        <v>12910.082999999999</v>
      </c>
    </row>
    <row r="673" spans="1:7" ht="24">
      <c r="A673" s="5" t="s">
        <v>59</v>
      </c>
      <c r="B673" s="47" t="s">
        <v>41</v>
      </c>
      <c r="C673" s="49" t="s">
        <v>352</v>
      </c>
      <c r="D673" s="50"/>
      <c r="E673" s="27" t="s">
        <v>353</v>
      </c>
      <c r="F673" s="48">
        <f>F674</f>
        <v>4176.7129999999997</v>
      </c>
      <c r="G673" s="48">
        <f t="shared" ref="G673:G674" si="154">G674</f>
        <v>2006.771</v>
      </c>
    </row>
    <row r="674" spans="1:7" ht="24">
      <c r="A674" s="5" t="s">
        <v>59</v>
      </c>
      <c r="B674" s="47" t="s">
        <v>41</v>
      </c>
      <c r="C674" s="49" t="s">
        <v>352</v>
      </c>
      <c r="D674" s="20" t="s">
        <v>45</v>
      </c>
      <c r="E674" s="21" t="s">
        <v>46</v>
      </c>
      <c r="F674" s="48">
        <f>F675</f>
        <v>4176.7129999999997</v>
      </c>
      <c r="G674" s="48">
        <f t="shared" si="154"/>
        <v>2006.771</v>
      </c>
    </row>
    <row r="675" spans="1:7" ht="24">
      <c r="A675" s="5" t="s">
        <v>59</v>
      </c>
      <c r="B675" s="47" t="s">
        <v>41</v>
      </c>
      <c r="C675" s="49" t="s">
        <v>352</v>
      </c>
      <c r="D675" s="4" t="s">
        <v>47</v>
      </c>
      <c r="E675" s="178" t="s">
        <v>48</v>
      </c>
      <c r="F675" s="48">
        <v>4176.7129999999997</v>
      </c>
      <c r="G675" s="48">
        <v>2006.771</v>
      </c>
    </row>
    <row r="676" spans="1:7" ht="36">
      <c r="A676" s="5" t="s">
        <v>59</v>
      </c>
      <c r="B676" s="47" t="s">
        <v>41</v>
      </c>
      <c r="C676" s="49" t="s">
        <v>354</v>
      </c>
      <c r="D676" s="50"/>
      <c r="E676" s="27" t="s">
        <v>355</v>
      </c>
      <c r="F676" s="48">
        <f>F677</f>
        <v>2251.9749999999999</v>
      </c>
      <c r="G676" s="48">
        <f>G677</f>
        <v>2164.5749999999998</v>
      </c>
    </row>
    <row r="677" spans="1:7" ht="24">
      <c r="A677" s="5" t="s">
        <v>59</v>
      </c>
      <c r="B677" s="47" t="s">
        <v>41</v>
      </c>
      <c r="C677" s="49" t="s">
        <v>354</v>
      </c>
      <c r="D677" s="20" t="s">
        <v>45</v>
      </c>
      <c r="E677" s="21" t="s">
        <v>46</v>
      </c>
      <c r="F677" s="48">
        <f>F678</f>
        <v>2251.9749999999999</v>
      </c>
      <c r="G677" s="48">
        <f t="shared" ref="G677" si="155">G678</f>
        <v>2164.5749999999998</v>
      </c>
    </row>
    <row r="678" spans="1:7" ht="24">
      <c r="A678" s="5" t="s">
        <v>59</v>
      </c>
      <c r="B678" s="47" t="s">
        <v>41</v>
      </c>
      <c r="C678" s="49" t="s">
        <v>354</v>
      </c>
      <c r="D678" s="4" t="s">
        <v>47</v>
      </c>
      <c r="E678" s="178" t="s">
        <v>48</v>
      </c>
      <c r="F678" s="48">
        <v>2251.9749999999999</v>
      </c>
      <c r="G678" s="48">
        <v>2164.5749999999998</v>
      </c>
    </row>
    <row r="679" spans="1:7" ht="24">
      <c r="A679" s="5" t="s">
        <v>59</v>
      </c>
      <c r="B679" s="47" t="s">
        <v>41</v>
      </c>
      <c r="C679" s="49" t="s">
        <v>356</v>
      </c>
      <c r="D679" s="50"/>
      <c r="E679" s="178" t="s">
        <v>357</v>
      </c>
      <c r="F679" s="48">
        <f>F680</f>
        <v>6998.2</v>
      </c>
      <c r="G679" s="48">
        <f t="shared" ref="G679:G680" si="156">G680</f>
        <v>6998.2</v>
      </c>
    </row>
    <row r="680" spans="1:7" ht="24">
      <c r="A680" s="5" t="s">
        <v>59</v>
      </c>
      <c r="B680" s="47" t="s">
        <v>41</v>
      </c>
      <c r="C680" s="49" t="s">
        <v>356</v>
      </c>
      <c r="D680" s="20" t="s">
        <v>45</v>
      </c>
      <c r="E680" s="21" t="s">
        <v>46</v>
      </c>
      <c r="F680" s="48">
        <f>F681</f>
        <v>6998.2</v>
      </c>
      <c r="G680" s="48">
        <f t="shared" si="156"/>
        <v>6998.2</v>
      </c>
    </row>
    <row r="681" spans="1:7" ht="24">
      <c r="A681" s="5" t="s">
        <v>59</v>
      </c>
      <c r="B681" s="47" t="s">
        <v>41</v>
      </c>
      <c r="C681" s="49" t="s">
        <v>356</v>
      </c>
      <c r="D681" s="4" t="s">
        <v>47</v>
      </c>
      <c r="E681" s="178" t="s">
        <v>48</v>
      </c>
      <c r="F681" s="48">
        <v>6998.2</v>
      </c>
      <c r="G681" s="48">
        <v>6998.2</v>
      </c>
    </row>
    <row r="682" spans="1:7" ht="36">
      <c r="A682" s="5" t="s">
        <v>59</v>
      </c>
      <c r="B682" s="47" t="s">
        <v>41</v>
      </c>
      <c r="C682" s="49" t="s">
        <v>358</v>
      </c>
      <c r="D682" s="50"/>
      <c r="E682" s="178" t="s">
        <v>359</v>
      </c>
      <c r="F682" s="48">
        <f>F683</f>
        <v>70.688999999999993</v>
      </c>
      <c r="G682" s="48">
        <f t="shared" ref="G682:G683" si="157">G683</f>
        <v>70.688999999999993</v>
      </c>
    </row>
    <row r="683" spans="1:7" ht="24">
      <c r="A683" s="5" t="s">
        <v>59</v>
      </c>
      <c r="B683" s="47" t="s">
        <v>41</v>
      </c>
      <c r="C683" s="49" t="s">
        <v>358</v>
      </c>
      <c r="D683" s="20" t="s">
        <v>45</v>
      </c>
      <c r="E683" s="21" t="s">
        <v>46</v>
      </c>
      <c r="F683" s="48">
        <f>F684</f>
        <v>70.688999999999993</v>
      </c>
      <c r="G683" s="48">
        <f t="shared" si="157"/>
        <v>70.688999999999993</v>
      </c>
    </row>
    <row r="684" spans="1:7" ht="24">
      <c r="A684" s="5" t="s">
        <v>59</v>
      </c>
      <c r="B684" s="47" t="s">
        <v>41</v>
      </c>
      <c r="C684" s="49" t="s">
        <v>358</v>
      </c>
      <c r="D684" s="4" t="s">
        <v>47</v>
      </c>
      <c r="E684" s="178" t="s">
        <v>48</v>
      </c>
      <c r="F684" s="48">
        <v>70.688999999999993</v>
      </c>
      <c r="G684" s="48">
        <v>70.688999999999993</v>
      </c>
    </row>
    <row r="685" spans="1:7" ht="36">
      <c r="A685" s="5" t="s">
        <v>59</v>
      </c>
      <c r="B685" s="47" t="s">
        <v>41</v>
      </c>
      <c r="C685" s="49" t="s">
        <v>360</v>
      </c>
      <c r="D685" s="50"/>
      <c r="E685" s="178" t="s">
        <v>361</v>
      </c>
      <c r="F685" s="48">
        <f>F686</f>
        <v>2269.8330000000001</v>
      </c>
      <c r="G685" s="48">
        <f t="shared" ref="G685:G686" si="158">G686</f>
        <v>1669.848</v>
      </c>
    </row>
    <row r="686" spans="1:7" ht="24">
      <c r="A686" s="5" t="s">
        <v>59</v>
      </c>
      <c r="B686" s="47" t="s">
        <v>41</v>
      </c>
      <c r="C686" s="49" t="s">
        <v>360</v>
      </c>
      <c r="D686" s="20" t="s">
        <v>45</v>
      </c>
      <c r="E686" s="21" t="s">
        <v>46</v>
      </c>
      <c r="F686" s="48">
        <f>F687</f>
        <v>2269.8330000000001</v>
      </c>
      <c r="G686" s="48">
        <f t="shared" si="158"/>
        <v>1669.848</v>
      </c>
    </row>
    <row r="687" spans="1:7" ht="24">
      <c r="A687" s="5" t="s">
        <v>59</v>
      </c>
      <c r="B687" s="47" t="s">
        <v>41</v>
      </c>
      <c r="C687" s="49" t="s">
        <v>360</v>
      </c>
      <c r="D687" s="4" t="s">
        <v>47</v>
      </c>
      <c r="E687" s="178" t="s">
        <v>48</v>
      </c>
      <c r="F687" s="48">
        <v>2269.8330000000001</v>
      </c>
      <c r="G687" s="48">
        <v>1669.848</v>
      </c>
    </row>
    <row r="688" spans="1:7" ht="36">
      <c r="A688" s="5" t="s">
        <v>59</v>
      </c>
      <c r="B688" s="47" t="s">
        <v>41</v>
      </c>
      <c r="C688" s="51" t="s">
        <v>362</v>
      </c>
      <c r="D688" s="50"/>
      <c r="E688" s="27" t="s">
        <v>363</v>
      </c>
      <c r="F688" s="48">
        <f>F689+F692</f>
        <v>33496.138999999996</v>
      </c>
      <c r="G688" s="48">
        <f>G689+G692</f>
        <v>33330.838000000003</v>
      </c>
    </row>
    <row r="689" spans="1:7" ht="24">
      <c r="A689" s="5" t="s">
        <v>59</v>
      </c>
      <c r="B689" s="47" t="s">
        <v>41</v>
      </c>
      <c r="C689" s="51" t="s">
        <v>364</v>
      </c>
      <c r="D689" s="50"/>
      <c r="E689" s="27" t="s">
        <v>365</v>
      </c>
      <c r="F689" s="48">
        <f>F690</f>
        <v>11615.050999999999</v>
      </c>
      <c r="G689" s="48">
        <f t="shared" ref="G689:G690" si="159">G690</f>
        <v>11610.268</v>
      </c>
    </row>
    <row r="690" spans="1:7" ht="24">
      <c r="A690" s="5" t="s">
        <v>59</v>
      </c>
      <c r="B690" s="47" t="s">
        <v>41</v>
      </c>
      <c r="C690" s="51" t="s">
        <v>364</v>
      </c>
      <c r="D690" s="20" t="s">
        <v>45</v>
      </c>
      <c r="E690" s="21" t="s">
        <v>46</v>
      </c>
      <c r="F690" s="48">
        <f>F691</f>
        <v>11615.050999999999</v>
      </c>
      <c r="G690" s="48">
        <f t="shared" si="159"/>
        <v>11610.268</v>
      </c>
    </row>
    <row r="691" spans="1:7" ht="24">
      <c r="A691" s="5" t="s">
        <v>59</v>
      </c>
      <c r="B691" s="47" t="s">
        <v>41</v>
      </c>
      <c r="C691" s="51" t="s">
        <v>364</v>
      </c>
      <c r="D691" s="4" t="s">
        <v>47</v>
      </c>
      <c r="E691" s="178" t="s">
        <v>48</v>
      </c>
      <c r="F691" s="48">
        <v>11615.050999999999</v>
      </c>
      <c r="G691" s="48">
        <v>11610.268</v>
      </c>
    </row>
    <row r="692" spans="1:7" ht="36">
      <c r="A692" s="5" t="s">
        <v>59</v>
      </c>
      <c r="B692" s="47" t="s">
        <v>41</v>
      </c>
      <c r="C692" s="51" t="s">
        <v>366</v>
      </c>
      <c r="D692" s="136"/>
      <c r="E692" s="201" t="s">
        <v>367</v>
      </c>
      <c r="F692" s="48">
        <f>F693</f>
        <v>21881.088</v>
      </c>
      <c r="G692" s="48">
        <f t="shared" ref="G692:G693" si="160">G693</f>
        <v>21720.57</v>
      </c>
    </row>
    <row r="693" spans="1:7" ht="24">
      <c r="A693" s="5" t="s">
        <v>59</v>
      </c>
      <c r="B693" s="47" t="s">
        <v>41</v>
      </c>
      <c r="C693" s="51" t="s">
        <v>366</v>
      </c>
      <c r="D693" s="20" t="s">
        <v>45</v>
      </c>
      <c r="E693" s="21" t="s">
        <v>46</v>
      </c>
      <c r="F693" s="48">
        <f>F694</f>
        <v>21881.088</v>
      </c>
      <c r="G693" s="48">
        <f t="shared" si="160"/>
        <v>21720.57</v>
      </c>
    </row>
    <row r="694" spans="1:7" ht="24">
      <c r="A694" s="5" t="s">
        <v>59</v>
      </c>
      <c r="B694" s="47" t="s">
        <v>41</v>
      </c>
      <c r="C694" s="51" t="s">
        <v>366</v>
      </c>
      <c r="D694" s="4" t="s">
        <v>47</v>
      </c>
      <c r="E694" s="178" t="s">
        <v>48</v>
      </c>
      <c r="F694" s="48">
        <v>21881.088</v>
      </c>
      <c r="G694" s="48">
        <v>21720.57</v>
      </c>
    </row>
    <row r="695" spans="1:7">
      <c r="A695" s="5" t="s">
        <v>59</v>
      </c>
      <c r="B695" s="47" t="s">
        <v>41</v>
      </c>
      <c r="C695" s="25" t="s">
        <v>116</v>
      </c>
      <c r="D695" s="50"/>
      <c r="E695" s="27" t="s">
        <v>24</v>
      </c>
      <c r="F695" s="48">
        <f>F696</f>
        <v>71240.304000000004</v>
      </c>
      <c r="G695" s="48">
        <f t="shared" ref="G695" si="161">G696</f>
        <v>67628.616999999998</v>
      </c>
    </row>
    <row r="696" spans="1:7" ht="24">
      <c r="A696" s="5" t="s">
        <v>59</v>
      </c>
      <c r="B696" s="47" t="s">
        <v>41</v>
      </c>
      <c r="C696" s="49" t="s">
        <v>117</v>
      </c>
      <c r="D696" s="50"/>
      <c r="E696" s="27" t="s">
        <v>26</v>
      </c>
      <c r="F696" s="48">
        <f>F697+F711</f>
        <v>71240.304000000004</v>
      </c>
      <c r="G696" s="48">
        <f>G697+G711</f>
        <v>67628.616999999998</v>
      </c>
    </row>
    <row r="697" spans="1:7" ht="24">
      <c r="A697" s="5" t="s">
        <v>59</v>
      </c>
      <c r="B697" s="47" t="s">
        <v>41</v>
      </c>
      <c r="C697" s="49" t="s">
        <v>368</v>
      </c>
      <c r="D697" s="50"/>
      <c r="E697" s="27" t="s">
        <v>82</v>
      </c>
      <c r="F697" s="48">
        <f>F701+F706+F698+F704</f>
        <v>58731.789999999994</v>
      </c>
      <c r="G697" s="48">
        <f>G701+G706+G698+G704</f>
        <v>55136.684999999998</v>
      </c>
    </row>
    <row r="698" spans="1:7" ht="60">
      <c r="A698" s="5" t="s">
        <v>59</v>
      </c>
      <c r="B698" s="47" t="s">
        <v>41</v>
      </c>
      <c r="C698" s="49" t="s">
        <v>368</v>
      </c>
      <c r="D698" s="20" t="s">
        <v>29</v>
      </c>
      <c r="E698" s="21" t="s">
        <v>30</v>
      </c>
      <c r="F698" s="48">
        <f>F699+F700</f>
        <v>44662.392999999996</v>
      </c>
      <c r="G698" s="48">
        <f>G699+G700</f>
        <v>43139.964</v>
      </c>
    </row>
    <row r="699" spans="1:7" ht="24">
      <c r="A699" s="5" t="s">
        <v>59</v>
      </c>
      <c r="B699" s="47" t="s">
        <v>41</v>
      </c>
      <c r="C699" s="49" t="s">
        <v>368</v>
      </c>
      <c r="D699" s="22" t="s">
        <v>83</v>
      </c>
      <c r="E699" s="23" t="s">
        <v>84</v>
      </c>
      <c r="F699" s="48">
        <v>34379.525999999998</v>
      </c>
      <c r="G699" s="48">
        <v>33205.387000000002</v>
      </c>
    </row>
    <row r="700" spans="1:7" ht="48">
      <c r="A700" s="5" t="s">
        <v>59</v>
      </c>
      <c r="B700" s="47" t="s">
        <v>41</v>
      </c>
      <c r="C700" s="49" t="s">
        <v>368</v>
      </c>
      <c r="D700" s="22">
        <v>119</v>
      </c>
      <c r="E700" s="23" t="s">
        <v>86</v>
      </c>
      <c r="F700" s="48">
        <v>10282.867</v>
      </c>
      <c r="G700" s="48">
        <v>9934.5769999999993</v>
      </c>
    </row>
    <row r="701" spans="1:7" ht="24">
      <c r="A701" s="5" t="s">
        <v>59</v>
      </c>
      <c r="B701" s="47" t="s">
        <v>41</v>
      </c>
      <c r="C701" s="49" t="s">
        <v>368</v>
      </c>
      <c r="D701" s="20" t="s">
        <v>45</v>
      </c>
      <c r="E701" s="21" t="s">
        <v>46</v>
      </c>
      <c r="F701" s="48">
        <f>F702+F703</f>
        <v>13137.008999999998</v>
      </c>
      <c r="G701" s="48">
        <f>G702+G703</f>
        <v>11346.162</v>
      </c>
    </row>
    <row r="702" spans="1:7" ht="24">
      <c r="A702" s="5" t="s">
        <v>59</v>
      </c>
      <c r="B702" s="47" t="s">
        <v>41</v>
      </c>
      <c r="C702" s="49" t="s">
        <v>368</v>
      </c>
      <c r="D702" s="4" t="s">
        <v>47</v>
      </c>
      <c r="E702" s="178" t="s">
        <v>48</v>
      </c>
      <c r="F702" s="48">
        <v>10513.424999999999</v>
      </c>
      <c r="G702" s="48">
        <v>9427.5859999999993</v>
      </c>
    </row>
    <row r="703" spans="1:7" ht="24">
      <c r="A703" s="5" t="s">
        <v>59</v>
      </c>
      <c r="B703" s="47" t="s">
        <v>41</v>
      </c>
      <c r="C703" s="49" t="s">
        <v>368</v>
      </c>
      <c r="D703" s="4">
        <v>247</v>
      </c>
      <c r="E703" s="201" t="s">
        <v>87</v>
      </c>
      <c r="F703" s="48">
        <v>2623.5839999999998</v>
      </c>
      <c r="G703" s="48">
        <v>1918.576</v>
      </c>
    </row>
    <row r="704" spans="1:7" ht="24">
      <c r="A704" s="5" t="s">
        <v>59</v>
      </c>
      <c r="B704" s="47" t="s">
        <v>41</v>
      </c>
      <c r="C704" s="49" t="s">
        <v>368</v>
      </c>
      <c r="D704" s="4">
        <v>300</v>
      </c>
      <c r="E704" s="201" t="s">
        <v>49</v>
      </c>
      <c r="F704" s="18">
        <f>F705</f>
        <v>589.471</v>
      </c>
      <c r="G704" s="18">
        <f>G705</f>
        <v>311.45800000000003</v>
      </c>
    </row>
    <row r="705" spans="1:7" ht="36">
      <c r="A705" s="5" t="s">
        <v>59</v>
      </c>
      <c r="B705" s="47" t="s">
        <v>41</v>
      </c>
      <c r="C705" s="49" t="s">
        <v>368</v>
      </c>
      <c r="D705" s="4">
        <v>321</v>
      </c>
      <c r="E705" s="201" t="s">
        <v>50</v>
      </c>
      <c r="F705" s="18">
        <v>589.471</v>
      </c>
      <c r="G705" s="18">
        <v>311.45800000000003</v>
      </c>
    </row>
    <row r="706" spans="1:7" ht="24">
      <c r="A706" s="5" t="s">
        <v>59</v>
      </c>
      <c r="B706" s="47" t="s">
        <v>41</v>
      </c>
      <c r="C706" s="49" t="s">
        <v>368</v>
      </c>
      <c r="D706" s="4" t="s">
        <v>88</v>
      </c>
      <c r="E706" s="201" t="s">
        <v>74</v>
      </c>
      <c r="F706" s="48">
        <f>F709+F707+F708+F710</f>
        <v>342.91700000000003</v>
      </c>
      <c r="G706" s="48">
        <f>G709+G707+G708+G710</f>
        <v>339.101</v>
      </c>
    </row>
    <row r="707" spans="1:7" ht="36">
      <c r="A707" s="5" t="s">
        <v>59</v>
      </c>
      <c r="B707" s="47" t="s">
        <v>41</v>
      </c>
      <c r="C707" s="49" t="s">
        <v>368</v>
      </c>
      <c r="D707" s="4">
        <v>831</v>
      </c>
      <c r="E707" s="201" t="s">
        <v>93</v>
      </c>
      <c r="F707" s="48">
        <v>132.84299999999999</v>
      </c>
      <c r="G707" s="48">
        <v>132.84299999999999</v>
      </c>
    </row>
    <row r="708" spans="1:7" ht="24">
      <c r="A708" s="5" t="s">
        <v>59</v>
      </c>
      <c r="B708" s="47" t="s">
        <v>41</v>
      </c>
      <c r="C708" s="49" t="s">
        <v>368</v>
      </c>
      <c r="D708" s="4">
        <v>851</v>
      </c>
      <c r="E708" s="201" t="s">
        <v>370</v>
      </c>
      <c r="F708" s="48">
        <v>197.62200000000001</v>
      </c>
      <c r="G708" s="48">
        <v>194.99700000000001</v>
      </c>
    </row>
    <row r="709" spans="1:7" ht="24">
      <c r="A709" s="5" t="s">
        <v>59</v>
      </c>
      <c r="B709" s="47" t="s">
        <v>41</v>
      </c>
      <c r="C709" s="49" t="s">
        <v>368</v>
      </c>
      <c r="D709" s="4" t="s">
        <v>89</v>
      </c>
      <c r="E709" s="23" t="s">
        <v>90</v>
      </c>
      <c r="F709" s="48">
        <v>11.452</v>
      </c>
      <c r="G709" s="48">
        <v>10.260999999999999</v>
      </c>
    </row>
    <row r="710" spans="1:7" ht="24">
      <c r="A710" s="5" t="s">
        <v>59</v>
      </c>
      <c r="B710" s="47" t="s">
        <v>41</v>
      </c>
      <c r="C710" s="49" t="s">
        <v>368</v>
      </c>
      <c r="D710" s="4">
        <v>853</v>
      </c>
      <c r="E710" s="201" t="s">
        <v>94</v>
      </c>
      <c r="F710" s="48">
        <v>1</v>
      </c>
      <c r="G710" s="48">
        <v>1</v>
      </c>
    </row>
    <row r="711" spans="1:7" ht="24">
      <c r="A711" s="5" t="s">
        <v>59</v>
      </c>
      <c r="B711" s="47" t="s">
        <v>41</v>
      </c>
      <c r="C711" s="49" t="s">
        <v>369</v>
      </c>
      <c r="D711" s="136"/>
      <c r="E711" s="39" t="s">
        <v>44</v>
      </c>
      <c r="F711" s="43">
        <f>F712+F719+F715+F721+F717</f>
        <v>12508.514000000003</v>
      </c>
      <c r="G711" s="43">
        <f>G712+G719+G715+G721+G717</f>
        <v>12491.932000000003</v>
      </c>
    </row>
    <row r="712" spans="1:7" ht="60">
      <c r="A712" s="5" t="s">
        <v>59</v>
      </c>
      <c r="B712" s="47" t="s">
        <v>41</v>
      </c>
      <c r="C712" s="49" t="s">
        <v>369</v>
      </c>
      <c r="D712" s="20" t="s">
        <v>29</v>
      </c>
      <c r="E712" s="21" t="s">
        <v>30</v>
      </c>
      <c r="F712" s="48">
        <f>F713+F714</f>
        <v>4326.3950000000004</v>
      </c>
      <c r="G712" s="48">
        <f>G713+G714</f>
        <v>4326.3950000000004</v>
      </c>
    </row>
    <row r="713" spans="1:7" ht="24">
      <c r="A713" s="5" t="s">
        <v>59</v>
      </c>
      <c r="B713" s="47" t="s">
        <v>41</v>
      </c>
      <c r="C713" s="49" t="s">
        <v>369</v>
      </c>
      <c r="D713" s="22" t="s">
        <v>83</v>
      </c>
      <c r="E713" s="23" t="s">
        <v>84</v>
      </c>
      <c r="F713" s="48">
        <v>3354.4650000000001</v>
      </c>
      <c r="G713" s="48">
        <v>3354.4650000000001</v>
      </c>
    </row>
    <row r="714" spans="1:7" ht="48">
      <c r="A714" s="5" t="s">
        <v>59</v>
      </c>
      <c r="B714" s="47" t="s">
        <v>41</v>
      </c>
      <c r="C714" s="49" t="s">
        <v>369</v>
      </c>
      <c r="D714" s="22">
        <v>119</v>
      </c>
      <c r="E714" s="23" t="s">
        <v>86</v>
      </c>
      <c r="F714" s="48">
        <v>971.93</v>
      </c>
      <c r="G714" s="48">
        <v>971.93</v>
      </c>
    </row>
    <row r="715" spans="1:7" ht="24">
      <c r="A715" s="5" t="s">
        <v>59</v>
      </c>
      <c r="B715" s="47" t="s">
        <v>41</v>
      </c>
      <c r="C715" s="49" t="s">
        <v>369</v>
      </c>
      <c r="D715" s="20" t="s">
        <v>45</v>
      </c>
      <c r="E715" s="21" t="s">
        <v>46</v>
      </c>
      <c r="F715" s="48">
        <f>F716</f>
        <v>40.575000000000003</v>
      </c>
      <c r="G715" s="48">
        <f t="shared" ref="G715" si="162">G716</f>
        <v>26.789000000000001</v>
      </c>
    </row>
    <row r="716" spans="1:7" ht="24">
      <c r="A716" s="5" t="s">
        <v>59</v>
      </c>
      <c r="B716" s="47" t="s">
        <v>41</v>
      </c>
      <c r="C716" s="49" t="s">
        <v>369</v>
      </c>
      <c r="D716" s="4" t="s">
        <v>47</v>
      </c>
      <c r="E716" s="178" t="s">
        <v>48</v>
      </c>
      <c r="F716" s="48">
        <v>40.575000000000003</v>
      </c>
      <c r="G716" s="48">
        <v>26.789000000000001</v>
      </c>
    </row>
    <row r="717" spans="1:7" ht="24">
      <c r="A717" s="5" t="s">
        <v>59</v>
      </c>
      <c r="B717" s="47" t="s">
        <v>41</v>
      </c>
      <c r="C717" s="49" t="s">
        <v>369</v>
      </c>
      <c r="D717" s="4">
        <v>300</v>
      </c>
      <c r="E717" s="201" t="s">
        <v>49</v>
      </c>
      <c r="F717" s="48">
        <f>F718</f>
        <v>264.41300000000001</v>
      </c>
      <c r="G717" s="48">
        <f t="shared" ref="G717" si="163">G718</f>
        <v>264.41199999999998</v>
      </c>
    </row>
    <row r="718" spans="1:7" ht="36">
      <c r="A718" s="5" t="s">
        <v>59</v>
      </c>
      <c r="B718" s="47" t="s">
        <v>41</v>
      </c>
      <c r="C718" s="49" t="s">
        <v>369</v>
      </c>
      <c r="D718" s="4">
        <v>321</v>
      </c>
      <c r="E718" s="201" t="s">
        <v>50</v>
      </c>
      <c r="F718" s="48">
        <v>264.41300000000001</v>
      </c>
      <c r="G718" s="48">
        <v>264.41199999999998</v>
      </c>
    </row>
    <row r="719" spans="1:7" ht="36">
      <c r="A719" s="5" t="s">
        <v>59</v>
      </c>
      <c r="B719" s="47" t="s">
        <v>41</v>
      </c>
      <c r="C719" s="49" t="s">
        <v>369</v>
      </c>
      <c r="D719" s="20" t="s">
        <v>100</v>
      </c>
      <c r="E719" s="21" t="s">
        <v>101</v>
      </c>
      <c r="F719" s="48">
        <f>F720</f>
        <v>7870.4309999999996</v>
      </c>
      <c r="G719" s="48">
        <f t="shared" ref="G719" si="164">G720</f>
        <v>7870.4309999999996</v>
      </c>
    </row>
    <row r="720" spans="1:7" ht="60">
      <c r="A720" s="5" t="s">
        <v>59</v>
      </c>
      <c r="B720" s="47" t="s">
        <v>41</v>
      </c>
      <c r="C720" s="49" t="s">
        <v>369</v>
      </c>
      <c r="D720" s="4" t="s">
        <v>102</v>
      </c>
      <c r="E720" s="201" t="s">
        <v>103</v>
      </c>
      <c r="F720" s="48">
        <v>7870.4309999999996</v>
      </c>
      <c r="G720" s="48">
        <v>7870.4309999999996</v>
      </c>
    </row>
    <row r="721" spans="1:7" ht="24">
      <c r="A721" s="5" t="s">
        <v>59</v>
      </c>
      <c r="B721" s="47" t="s">
        <v>41</v>
      </c>
      <c r="C721" s="49" t="s">
        <v>369</v>
      </c>
      <c r="D721" s="4">
        <v>800</v>
      </c>
      <c r="E721" s="201" t="s">
        <v>74</v>
      </c>
      <c r="F721" s="48">
        <f>F722</f>
        <v>6.7</v>
      </c>
      <c r="G721" s="48">
        <f t="shared" ref="G721" si="165">G722</f>
        <v>3.9049999999999998</v>
      </c>
    </row>
    <row r="722" spans="1:7" ht="24">
      <c r="A722" s="5" t="s">
        <v>59</v>
      </c>
      <c r="B722" s="47" t="s">
        <v>41</v>
      </c>
      <c r="C722" s="49" t="s">
        <v>369</v>
      </c>
      <c r="D722" s="4">
        <v>851</v>
      </c>
      <c r="E722" s="201" t="s">
        <v>370</v>
      </c>
      <c r="F722" s="48">
        <v>6.7</v>
      </c>
      <c r="G722" s="48">
        <v>3.9049999999999998</v>
      </c>
    </row>
    <row r="723" spans="1:7" ht="36">
      <c r="A723" s="5" t="s">
        <v>59</v>
      </c>
      <c r="B723" s="47" t="s">
        <v>41</v>
      </c>
      <c r="C723" s="5" t="s">
        <v>609</v>
      </c>
      <c r="D723" s="5"/>
      <c r="E723" s="201" t="s">
        <v>610</v>
      </c>
      <c r="F723" s="48">
        <f>F724</f>
        <v>58</v>
      </c>
      <c r="G723" s="48">
        <f t="shared" ref="G723:G727" si="166">G724</f>
        <v>57.828000000000003</v>
      </c>
    </row>
    <row r="724" spans="1:7" ht="24">
      <c r="A724" s="5" t="s">
        <v>59</v>
      </c>
      <c r="B724" s="47" t="s">
        <v>41</v>
      </c>
      <c r="C724" s="86" t="s">
        <v>826</v>
      </c>
      <c r="D724" s="86"/>
      <c r="E724" s="85" t="s">
        <v>827</v>
      </c>
      <c r="F724" s="48">
        <f>F727+F725</f>
        <v>58</v>
      </c>
      <c r="G724" s="48">
        <f t="shared" ref="G724" si="167">G727+G725</f>
        <v>57.828000000000003</v>
      </c>
    </row>
    <row r="725" spans="1:7" ht="24">
      <c r="A725" s="5" t="s">
        <v>59</v>
      </c>
      <c r="B725" s="47" t="s">
        <v>41</v>
      </c>
      <c r="C725" s="86" t="s">
        <v>826</v>
      </c>
      <c r="D725" s="20" t="s">
        <v>45</v>
      </c>
      <c r="E725" s="21" t="s">
        <v>46</v>
      </c>
      <c r="F725" s="48">
        <f>F726</f>
        <v>34</v>
      </c>
      <c r="G725" s="48">
        <f t="shared" ref="G725" si="168">G726</f>
        <v>33.828000000000003</v>
      </c>
    </row>
    <row r="726" spans="1:7">
      <c r="A726" s="5" t="s">
        <v>59</v>
      </c>
      <c r="B726" s="47" t="s">
        <v>41</v>
      </c>
      <c r="C726" s="86" t="s">
        <v>826</v>
      </c>
      <c r="D726" s="4" t="s">
        <v>47</v>
      </c>
      <c r="E726" s="178" t="s">
        <v>48</v>
      </c>
      <c r="F726" s="48">
        <v>34</v>
      </c>
      <c r="G726" s="48">
        <v>33.828000000000003</v>
      </c>
    </row>
    <row r="727" spans="1:7" ht="36">
      <c r="A727" s="5" t="s">
        <v>59</v>
      </c>
      <c r="B727" s="47" t="s">
        <v>41</v>
      </c>
      <c r="C727" s="86" t="s">
        <v>826</v>
      </c>
      <c r="D727" s="20" t="s">
        <v>100</v>
      </c>
      <c r="E727" s="21" t="s">
        <v>101</v>
      </c>
      <c r="F727" s="48">
        <f>F728</f>
        <v>24</v>
      </c>
      <c r="G727" s="48">
        <f t="shared" si="166"/>
        <v>24</v>
      </c>
    </row>
    <row r="728" spans="1:7" ht="24">
      <c r="A728" s="5" t="s">
        <v>59</v>
      </c>
      <c r="B728" s="47" t="s">
        <v>41</v>
      </c>
      <c r="C728" s="86" t="s">
        <v>826</v>
      </c>
      <c r="D728" s="4">
        <v>612</v>
      </c>
      <c r="E728" s="201" t="s">
        <v>333</v>
      </c>
      <c r="F728" s="48">
        <v>24</v>
      </c>
      <c r="G728" s="48">
        <v>24</v>
      </c>
    </row>
    <row r="729" spans="1:7" ht="24">
      <c r="A729" s="11" t="s">
        <v>59</v>
      </c>
      <c r="B729" s="11" t="s">
        <v>59</v>
      </c>
      <c r="C729" s="52"/>
      <c r="D729" s="53"/>
      <c r="E729" s="54" t="s">
        <v>371</v>
      </c>
      <c r="F729" s="55">
        <f>F730</f>
        <v>19829.289000000001</v>
      </c>
      <c r="G729" s="55">
        <f t="shared" ref="G729:G730" si="169">G730</f>
        <v>19693.036</v>
      </c>
    </row>
    <row r="730" spans="1:7" ht="48">
      <c r="A730" s="5" t="s">
        <v>59</v>
      </c>
      <c r="B730" s="12" t="s">
        <v>59</v>
      </c>
      <c r="C730" s="33" t="s">
        <v>259</v>
      </c>
      <c r="D730" s="15"/>
      <c r="E730" s="16" t="s">
        <v>372</v>
      </c>
      <c r="F730" s="56">
        <f>F731</f>
        <v>19829.289000000001</v>
      </c>
      <c r="G730" s="56">
        <f t="shared" si="169"/>
        <v>19693.036</v>
      </c>
    </row>
    <row r="731" spans="1:7">
      <c r="A731" s="5" t="s">
        <v>59</v>
      </c>
      <c r="B731" s="5" t="s">
        <v>59</v>
      </c>
      <c r="C731" s="5" t="s">
        <v>373</v>
      </c>
      <c r="D731" s="4"/>
      <c r="E731" s="201" t="s">
        <v>24</v>
      </c>
      <c r="F731" s="43">
        <f>F732</f>
        <v>19829.289000000001</v>
      </c>
      <c r="G731" s="43">
        <f>G732</f>
        <v>19693.036</v>
      </c>
    </row>
    <row r="732" spans="1:7" ht="24">
      <c r="A732" s="5" t="s">
        <v>59</v>
      </c>
      <c r="B732" s="5" t="s">
        <v>59</v>
      </c>
      <c r="C732" s="25" t="s">
        <v>374</v>
      </c>
      <c r="D732" s="4"/>
      <c r="E732" s="201" t="s">
        <v>26</v>
      </c>
      <c r="F732" s="43">
        <f>F733+F741+F745</f>
        <v>19829.289000000001</v>
      </c>
      <c r="G732" s="43">
        <f>G733+G741+G745</f>
        <v>19693.036</v>
      </c>
    </row>
    <row r="733" spans="1:7" ht="36">
      <c r="A733" s="5" t="s">
        <v>59</v>
      </c>
      <c r="B733" s="5" t="s">
        <v>59</v>
      </c>
      <c r="C733" s="19" t="s">
        <v>375</v>
      </c>
      <c r="D733" s="4"/>
      <c r="E733" s="201" t="s">
        <v>119</v>
      </c>
      <c r="F733" s="43">
        <f>F734+F737+F739</f>
        <v>5392.518</v>
      </c>
      <c r="G733" s="43">
        <f>G734+G737+G739</f>
        <v>5268.951</v>
      </c>
    </row>
    <row r="734" spans="1:7" ht="60">
      <c r="A734" s="5" t="s">
        <v>59</v>
      </c>
      <c r="B734" s="5" t="s">
        <v>59</v>
      </c>
      <c r="C734" s="25" t="s">
        <v>375</v>
      </c>
      <c r="D734" s="20" t="s">
        <v>29</v>
      </c>
      <c r="E734" s="21" t="s">
        <v>30</v>
      </c>
      <c r="F734" s="43">
        <f>F735+F736</f>
        <v>5000.5990000000002</v>
      </c>
      <c r="G734" s="43">
        <f>G735+G736</f>
        <v>4906.2259999999997</v>
      </c>
    </row>
    <row r="735" spans="1:7" ht="24">
      <c r="A735" s="5" t="s">
        <v>59</v>
      </c>
      <c r="B735" s="5" t="s">
        <v>59</v>
      </c>
      <c r="C735" s="25" t="s">
        <v>375</v>
      </c>
      <c r="D735" s="22" t="s">
        <v>31</v>
      </c>
      <c r="E735" s="23" t="s">
        <v>32</v>
      </c>
      <c r="F735" s="43">
        <v>3864.855</v>
      </c>
      <c r="G735" s="43">
        <v>3773.4279999999999</v>
      </c>
    </row>
    <row r="736" spans="1:7" ht="36" customHeight="1">
      <c r="A736" s="5" t="s">
        <v>59</v>
      </c>
      <c r="B736" s="5" t="s">
        <v>59</v>
      </c>
      <c r="C736" s="25" t="s">
        <v>375</v>
      </c>
      <c r="D736" s="22">
        <v>129</v>
      </c>
      <c r="E736" s="23" t="s">
        <v>885</v>
      </c>
      <c r="F736" s="43">
        <v>1135.7439999999999</v>
      </c>
      <c r="G736" s="43">
        <v>1132.798</v>
      </c>
    </row>
    <row r="737" spans="1:7" ht="24">
      <c r="A737" s="5" t="s">
        <v>59</v>
      </c>
      <c r="B737" s="5" t="s">
        <v>59</v>
      </c>
      <c r="C737" s="25" t="s">
        <v>375</v>
      </c>
      <c r="D737" s="20" t="s">
        <v>45</v>
      </c>
      <c r="E737" s="21" t="s">
        <v>46</v>
      </c>
      <c r="F737" s="43">
        <f>F738</f>
        <v>390.91899999999998</v>
      </c>
      <c r="G737" s="43">
        <f t="shared" ref="G737" si="170">G738</f>
        <v>361.72500000000002</v>
      </c>
    </row>
    <row r="738" spans="1:7">
      <c r="A738" s="5" t="s">
        <v>59</v>
      </c>
      <c r="B738" s="5" t="s">
        <v>59</v>
      </c>
      <c r="C738" s="25" t="s">
        <v>375</v>
      </c>
      <c r="D738" s="4" t="s">
        <v>47</v>
      </c>
      <c r="E738" s="178" t="s">
        <v>48</v>
      </c>
      <c r="F738" s="43">
        <v>390.91899999999998</v>
      </c>
      <c r="G738" s="43">
        <v>361.72500000000002</v>
      </c>
    </row>
    <row r="739" spans="1:7">
      <c r="A739" s="5" t="s">
        <v>59</v>
      </c>
      <c r="B739" s="5" t="s">
        <v>59</v>
      </c>
      <c r="C739" s="25" t="s">
        <v>375</v>
      </c>
      <c r="D739" s="20" t="s">
        <v>88</v>
      </c>
      <c r="E739" s="21" t="s">
        <v>74</v>
      </c>
      <c r="F739" s="43">
        <f>F740</f>
        <v>1</v>
      </c>
      <c r="G739" s="43">
        <f t="shared" ref="G739" si="171">G740</f>
        <v>1</v>
      </c>
    </row>
    <row r="740" spans="1:7">
      <c r="A740" s="5" t="s">
        <v>59</v>
      </c>
      <c r="B740" s="5" t="s">
        <v>59</v>
      </c>
      <c r="C740" s="25" t="s">
        <v>375</v>
      </c>
      <c r="D740" s="4">
        <v>853</v>
      </c>
      <c r="E740" s="201" t="s">
        <v>94</v>
      </c>
      <c r="F740" s="43">
        <v>1</v>
      </c>
      <c r="G740" s="43">
        <v>1</v>
      </c>
    </row>
    <row r="741" spans="1:7" ht="36">
      <c r="A741" s="5" t="s">
        <v>59</v>
      </c>
      <c r="B741" s="5" t="s">
        <v>59</v>
      </c>
      <c r="C741" s="25" t="s">
        <v>376</v>
      </c>
      <c r="D741" s="22"/>
      <c r="E741" s="23" t="s">
        <v>56</v>
      </c>
      <c r="F741" s="43">
        <f>F742</f>
        <v>5037.8</v>
      </c>
      <c r="G741" s="43">
        <f>G742</f>
        <v>5035.7530000000006</v>
      </c>
    </row>
    <row r="742" spans="1:7" ht="60">
      <c r="A742" s="5" t="s">
        <v>59</v>
      </c>
      <c r="B742" s="5" t="s">
        <v>59</v>
      </c>
      <c r="C742" s="25" t="s">
        <v>376</v>
      </c>
      <c r="D742" s="20" t="s">
        <v>29</v>
      </c>
      <c r="E742" s="21" t="s">
        <v>30</v>
      </c>
      <c r="F742" s="43">
        <f>F743+F744</f>
        <v>5037.8</v>
      </c>
      <c r="G742" s="43">
        <f>G743+G744</f>
        <v>5035.7530000000006</v>
      </c>
    </row>
    <row r="743" spans="1:7" ht="24">
      <c r="A743" s="5" t="s">
        <v>59</v>
      </c>
      <c r="B743" s="5" t="s">
        <v>59</v>
      </c>
      <c r="C743" s="25" t="s">
        <v>376</v>
      </c>
      <c r="D743" s="22" t="s">
        <v>31</v>
      </c>
      <c r="E743" s="23" t="s">
        <v>32</v>
      </c>
      <c r="F743" s="43">
        <v>3895.0340000000001</v>
      </c>
      <c r="G743" s="43">
        <v>3893.0210000000002</v>
      </c>
    </row>
    <row r="744" spans="1:7" ht="37.9" customHeight="1">
      <c r="A744" s="5" t="s">
        <v>59</v>
      </c>
      <c r="B744" s="5" t="s">
        <v>59</v>
      </c>
      <c r="C744" s="25" t="s">
        <v>376</v>
      </c>
      <c r="D744" s="22">
        <v>129</v>
      </c>
      <c r="E744" s="23" t="s">
        <v>885</v>
      </c>
      <c r="F744" s="43">
        <v>1142.7660000000001</v>
      </c>
      <c r="G744" s="43">
        <v>1142.732</v>
      </c>
    </row>
    <row r="745" spans="1:7" ht="24">
      <c r="A745" s="5" t="s">
        <v>59</v>
      </c>
      <c r="B745" s="5" t="s">
        <v>59</v>
      </c>
      <c r="C745" s="25" t="s">
        <v>777</v>
      </c>
      <c r="D745" s="22"/>
      <c r="E745" s="27" t="s">
        <v>82</v>
      </c>
      <c r="F745" s="43">
        <f>F746+F749+F751</f>
        <v>9398.9710000000014</v>
      </c>
      <c r="G745" s="43">
        <f>G746+G749+G751</f>
        <v>9388.3320000000003</v>
      </c>
    </row>
    <row r="746" spans="1:7" ht="60">
      <c r="A746" s="5" t="s">
        <v>59</v>
      </c>
      <c r="B746" s="5" t="s">
        <v>59</v>
      </c>
      <c r="C746" s="25" t="s">
        <v>777</v>
      </c>
      <c r="D746" s="20" t="s">
        <v>29</v>
      </c>
      <c r="E746" s="21" t="s">
        <v>30</v>
      </c>
      <c r="F746" s="43">
        <f>F747+F748</f>
        <v>8257.8760000000002</v>
      </c>
      <c r="G746" s="43">
        <f>G747+G748</f>
        <v>8250.6859999999997</v>
      </c>
    </row>
    <row r="747" spans="1:7">
      <c r="A747" s="5" t="s">
        <v>59</v>
      </c>
      <c r="B747" s="5" t="s">
        <v>59</v>
      </c>
      <c r="C747" s="25" t="s">
        <v>777</v>
      </c>
      <c r="D747" s="22" t="s">
        <v>83</v>
      </c>
      <c r="E747" s="23" t="s">
        <v>84</v>
      </c>
      <c r="F747" s="43">
        <v>6342.4539999999997</v>
      </c>
      <c r="G747" s="43">
        <v>6342.01</v>
      </c>
    </row>
    <row r="748" spans="1:7" ht="48">
      <c r="A748" s="5" t="s">
        <v>59</v>
      </c>
      <c r="B748" s="5" t="s">
        <v>59</v>
      </c>
      <c r="C748" s="25" t="s">
        <v>777</v>
      </c>
      <c r="D748" s="22">
        <v>119</v>
      </c>
      <c r="E748" s="23" t="s">
        <v>86</v>
      </c>
      <c r="F748" s="43">
        <v>1915.422</v>
      </c>
      <c r="G748" s="43">
        <v>1908.6759999999999</v>
      </c>
    </row>
    <row r="749" spans="1:7" ht="24">
      <c r="A749" s="5" t="s">
        <v>59</v>
      </c>
      <c r="B749" s="5" t="s">
        <v>59</v>
      </c>
      <c r="C749" s="25" t="s">
        <v>777</v>
      </c>
      <c r="D749" s="20" t="s">
        <v>45</v>
      </c>
      <c r="E749" s="21" t="s">
        <v>46</v>
      </c>
      <c r="F749" s="18">
        <f>F750</f>
        <v>1137.7349999999999</v>
      </c>
      <c r="G749" s="18">
        <f>G750</f>
        <v>1134.287</v>
      </c>
    </row>
    <row r="750" spans="1:7">
      <c r="A750" s="5" t="s">
        <v>59</v>
      </c>
      <c r="B750" s="5" t="s">
        <v>59</v>
      </c>
      <c r="C750" s="25" t="s">
        <v>777</v>
      </c>
      <c r="D750" s="4" t="s">
        <v>47</v>
      </c>
      <c r="E750" s="201" t="s">
        <v>48</v>
      </c>
      <c r="F750" s="18">
        <v>1137.7349999999999</v>
      </c>
      <c r="G750" s="18">
        <v>1134.287</v>
      </c>
    </row>
    <row r="751" spans="1:7" ht="24">
      <c r="A751" s="5" t="s">
        <v>59</v>
      </c>
      <c r="B751" s="5" t="s">
        <v>59</v>
      </c>
      <c r="C751" s="25" t="s">
        <v>777</v>
      </c>
      <c r="D751" s="4">
        <v>300</v>
      </c>
      <c r="E751" s="201" t="s">
        <v>49</v>
      </c>
      <c r="F751" s="18">
        <f>F752</f>
        <v>3.36</v>
      </c>
      <c r="G751" s="18">
        <f>G752</f>
        <v>3.359</v>
      </c>
    </row>
    <row r="752" spans="1:7" ht="48">
      <c r="A752" s="5" t="s">
        <v>59</v>
      </c>
      <c r="B752" s="5" t="s">
        <v>59</v>
      </c>
      <c r="C752" s="25" t="s">
        <v>777</v>
      </c>
      <c r="D752" s="4">
        <v>321</v>
      </c>
      <c r="E752" s="201" t="s">
        <v>778</v>
      </c>
      <c r="F752" s="18">
        <v>3.36</v>
      </c>
      <c r="G752" s="18">
        <v>3.359</v>
      </c>
    </row>
    <row r="753" spans="1:7">
      <c r="A753" s="8" t="s">
        <v>377</v>
      </c>
      <c r="B753" s="8" t="s">
        <v>17</v>
      </c>
      <c r="C753" s="36"/>
      <c r="D753" s="4"/>
      <c r="E753" s="9" t="s">
        <v>378</v>
      </c>
      <c r="F753" s="10">
        <f>F754+F805+F930+F1004+F1024+F1050</f>
        <v>2021251.4020000005</v>
      </c>
      <c r="G753" s="10">
        <f>G754+G805+G930+G1004+G1024+G1050</f>
        <v>1994760.9510000001</v>
      </c>
    </row>
    <row r="754" spans="1:7">
      <c r="A754" s="24" t="s">
        <v>377</v>
      </c>
      <c r="B754" s="24" t="s">
        <v>16</v>
      </c>
      <c r="C754" s="11"/>
      <c r="D754" s="24"/>
      <c r="E754" s="13" t="s">
        <v>617</v>
      </c>
      <c r="F754" s="14">
        <f t="shared" ref="F754:G755" si="172">F755</f>
        <v>701273.05</v>
      </c>
      <c r="G754" s="14">
        <f t="shared" si="172"/>
        <v>698079.53</v>
      </c>
    </row>
    <row r="755" spans="1:7" ht="36">
      <c r="A755" s="15" t="s">
        <v>377</v>
      </c>
      <c r="B755" s="15" t="s">
        <v>16</v>
      </c>
      <c r="C755" s="12" t="s">
        <v>380</v>
      </c>
      <c r="D755" s="15"/>
      <c r="E755" s="16" t="s">
        <v>381</v>
      </c>
      <c r="F755" s="17">
        <f t="shared" si="172"/>
        <v>701273.05</v>
      </c>
      <c r="G755" s="17">
        <f t="shared" si="172"/>
        <v>698079.53</v>
      </c>
    </row>
    <row r="756" spans="1:7" ht="24">
      <c r="A756" s="4" t="s">
        <v>377</v>
      </c>
      <c r="B756" s="4" t="s">
        <v>16</v>
      </c>
      <c r="C756" s="5" t="s">
        <v>618</v>
      </c>
      <c r="D756" s="4"/>
      <c r="E756" s="201" t="s">
        <v>619</v>
      </c>
      <c r="F756" s="18">
        <f>F757+F776+F780</f>
        <v>701273.05</v>
      </c>
      <c r="G756" s="18">
        <f>G757+G776+G780</f>
        <v>698079.53</v>
      </c>
    </row>
    <row r="757" spans="1:7" ht="48">
      <c r="A757" s="4" t="s">
        <v>377</v>
      </c>
      <c r="B757" s="4" t="s">
        <v>16</v>
      </c>
      <c r="C757" s="5" t="s">
        <v>620</v>
      </c>
      <c r="D757" s="4"/>
      <c r="E757" s="201" t="s">
        <v>621</v>
      </c>
      <c r="F757" s="18">
        <f>F758+F761+F764+F767+F770+F773</f>
        <v>283708.16800000006</v>
      </c>
      <c r="G757" s="18">
        <f>G758+G761+G764+G767+G770+G773</f>
        <v>283608.00700000004</v>
      </c>
    </row>
    <row r="758" spans="1:7" ht="24">
      <c r="A758" s="4" t="s">
        <v>377</v>
      </c>
      <c r="B758" s="4" t="s">
        <v>16</v>
      </c>
      <c r="C758" s="5" t="s">
        <v>622</v>
      </c>
      <c r="D758" s="4"/>
      <c r="E758" s="201" t="s">
        <v>623</v>
      </c>
      <c r="F758" s="18">
        <f t="shared" ref="F758:G759" si="173">F759</f>
        <v>247498.49600000001</v>
      </c>
      <c r="G758" s="18">
        <f t="shared" si="173"/>
        <v>247498.49600000001</v>
      </c>
    </row>
    <row r="759" spans="1:7" ht="36">
      <c r="A759" s="4" t="s">
        <v>377</v>
      </c>
      <c r="B759" s="4" t="s">
        <v>16</v>
      </c>
      <c r="C759" s="5" t="s">
        <v>622</v>
      </c>
      <c r="D759" s="32" t="s">
        <v>100</v>
      </c>
      <c r="E759" s="21" t="s">
        <v>101</v>
      </c>
      <c r="F759" s="18">
        <f>F760</f>
        <v>247498.49600000001</v>
      </c>
      <c r="G759" s="18">
        <f t="shared" si="173"/>
        <v>247498.49600000001</v>
      </c>
    </row>
    <row r="760" spans="1:7" ht="60">
      <c r="A760" s="4" t="s">
        <v>377</v>
      </c>
      <c r="B760" s="4" t="s">
        <v>16</v>
      </c>
      <c r="C760" s="5" t="s">
        <v>622</v>
      </c>
      <c r="D760" s="4" t="s">
        <v>102</v>
      </c>
      <c r="E760" s="201" t="s">
        <v>103</v>
      </c>
      <c r="F760" s="18">
        <v>247498.49600000001</v>
      </c>
      <c r="G760" s="18">
        <v>247498.49600000001</v>
      </c>
    </row>
    <row r="761" spans="1:7" ht="24">
      <c r="A761" s="4" t="s">
        <v>377</v>
      </c>
      <c r="B761" s="4" t="s">
        <v>16</v>
      </c>
      <c r="C761" s="5" t="s">
        <v>624</v>
      </c>
      <c r="D761" s="4"/>
      <c r="E761" s="201" t="s">
        <v>625</v>
      </c>
      <c r="F761" s="18">
        <f t="shared" ref="F761:G762" si="174">F762</f>
        <v>32500</v>
      </c>
      <c r="G761" s="18">
        <f t="shared" si="174"/>
        <v>32500</v>
      </c>
    </row>
    <row r="762" spans="1:7" ht="36">
      <c r="A762" s="4" t="s">
        <v>377</v>
      </c>
      <c r="B762" s="4" t="s">
        <v>16</v>
      </c>
      <c r="C762" s="5" t="s">
        <v>624</v>
      </c>
      <c r="D762" s="32" t="s">
        <v>100</v>
      </c>
      <c r="E762" s="21" t="s">
        <v>101</v>
      </c>
      <c r="F762" s="18">
        <f t="shared" si="174"/>
        <v>32500</v>
      </c>
      <c r="G762" s="18">
        <f t="shared" si="174"/>
        <v>32500</v>
      </c>
    </row>
    <row r="763" spans="1:7" ht="60">
      <c r="A763" s="4" t="s">
        <v>377</v>
      </c>
      <c r="B763" s="4" t="s">
        <v>16</v>
      </c>
      <c r="C763" s="5" t="s">
        <v>624</v>
      </c>
      <c r="D763" s="4" t="s">
        <v>397</v>
      </c>
      <c r="E763" s="201" t="s">
        <v>103</v>
      </c>
      <c r="F763" s="18">
        <v>32500</v>
      </c>
      <c r="G763" s="18">
        <v>32500</v>
      </c>
    </row>
    <row r="764" spans="1:7" ht="36">
      <c r="A764" s="4" t="s">
        <v>377</v>
      </c>
      <c r="B764" s="4" t="s">
        <v>16</v>
      </c>
      <c r="C764" s="5" t="s">
        <v>626</v>
      </c>
      <c r="D764" s="4"/>
      <c r="E764" s="201" t="s">
        <v>627</v>
      </c>
      <c r="F764" s="18">
        <f>F765</f>
        <v>115.836</v>
      </c>
      <c r="G764" s="18">
        <f t="shared" ref="G764:G765" si="175">G765</f>
        <v>113</v>
      </c>
    </row>
    <row r="765" spans="1:7" ht="36">
      <c r="A765" s="4" t="s">
        <v>377</v>
      </c>
      <c r="B765" s="4" t="s">
        <v>16</v>
      </c>
      <c r="C765" s="5" t="s">
        <v>626</v>
      </c>
      <c r="D765" s="32" t="s">
        <v>100</v>
      </c>
      <c r="E765" s="21" t="s">
        <v>101</v>
      </c>
      <c r="F765" s="18">
        <f>F766</f>
        <v>115.836</v>
      </c>
      <c r="G765" s="18">
        <f t="shared" si="175"/>
        <v>113</v>
      </c>
    </row>
    <row r="766" spans="1:7" ht="24">
      <c r="A766" s="4" t="s">
        <v>377</v>
      </c>
      <c r="B766" s="4" t="s">
        <v>16</v>
      </c>
      <c r="C766" s="5" t="s">
        <v>626</v>
      </c>
      <c r="D766" s="4">
        <v>612</v>
      </c>
      <c r="E766" s="201" t="s">
        <v>333</v>
      </c>
      <c r="F766" s="18">
        <v>115.836</v>
      </c>
      <c r="G766" s="18">
        <v>113</v>
      </c>
    </row>
    <row r="767" spans="1:7" ht="24">
      <c r="A767" s="4" t="s">
        <v>377</v>
      </c>
      <c r="B767" s="4" t="s">
        <v>16</v>
      </c>
      <c r="C767" s="5" t="s">
        <v>628</v>
      </c>
      <c r="D767" s="4"/>
      <c r="E767" s="201" t="s">
        <v>629</v>
      </c>
      <c r="F767" s="18">
        <f>F768</f>
        <v>97.64</v>
      </c>
      <c r="G767" s="18">
        <f t="shared" ref="G767:G768" si="176">G768</f>
        <v>97.64</v>
      </c>
    </row>
    <row r="768" spans="1:7" ht="36">
      <c r="A768" s="4" t="s">
        <v>377</v>
      </c>
      <c r="B768" s="4" t="s">
        <v>16</v>
      </c>
      <c r="C768" s="5" t="s">
        <v>628</v>
      </c>
      <c r="D768" s="32" t="s">
        <v>100</v>
      </c>
      <c r="E768" s="21" t="s">
        <v>101</v>
      </c>
      <c r="F768" s="18">
        <f>F769</f>
        <v>97.64</v>
      </c>
      <c r="G768" s="18">
        <f t="shared" si="176"/>
        <v>97.64</v>
      </c>
    </row>
    <row r="769" spans="1:7" ht="24">
      <c r="A769" s="4" t="s">
        <v>377</v>
      </c>
      <c r="B769" s="4" t="s">
        <v>16</v>
      </c>
      <c r="C769" s="5" t="s">
        <v>628</v>
      </c>
      <c r="D769" s="4">
        <v>612</v>
      </c>
      <c r="E769" s="201" t="s">
        <v>333</v>
      </c>
      <c r="F769" s="18">
        <v>97.64</v>
      </c>
      <c r="G769" s="18">
        <v>97.64</v>
      </c>
    </row>
    <row r="770" spans="1:7" ht="36">
      <c r="A770" s="4" t="s">
        <v>377</v>
      </c>
      <c r="B770" s="5" t="s">
        <v>16</v>
      </c>
      <c r="C770" s="5" t="s">
        <v>818</v>
      </c>
      <c r="D770" s="4"/>
      <c r="E770" s="201" t="s">
        <v>819</v>
      </c>
      <c r="F770" s="18">
        <f>F771</f>
        <v>3461.2339999999999</v>
      </c>
      <c r="G770" s="18">
        <f t="shared" ref="G770:G771" si="177">G771</f>
        <v>3364.8820000000001</v>
      </c>
    </row>
    <row r="771" spans="1:7" ht="36">
      <c r="A771" s="4" t="s">
        <v>377</v>
      </c>
      <c r="B771" s="5" t="s">
        <v>16</v>
      </c>
      <c r="C771" s="5" t="s">
        <v>818</v>
      </c>
      <c r="D771" s="20" t="s">
        <v>100</v>
      </c>
      <c r="E771" s="21" t="s">
        <v>101</v>
      </c>
      <c r="F771" s="18">
        <f>F772</f>
        <v>3461.2339999999999</v>
      </c>
      <c r="G771" s="18">
        <f t="shared" si="177"/>
        <v>3364.8820000000001</v>
      </c>
    </row>
    <row r="772" spans="1:7" ht="60">
      <c r="A772" s="4" t="s">
        <v>377</v>
      </c>
      <c r="B772" s="5" t="s">
        <v>16</v>
      </c>
      <c r="C772" s="5" t="s">
        <v>818</v>
      </c>
      <c r="D772" s="4" t="s">
        <v>102</v>
      </c>
      <c r="E772" s="201" t="s">
        <v>103</v>
      </c>
      <c r="F772" s="18">
        <v>3461.2339999999999</v>
      </c>
      <c r="G772" s="18">
        <v>3364.8820000000001</v>
      </c>
    </row>
    <row r="773" spans="1:7" ht="48">
      <c r="A773" s="4" t="s">
        <v>377</v>
      </c>
      <c r="B773" s="5" t="s">
        <v>16</v>
      </c>
      <c r="C773" s="5" t="s">
        <v>820</v>
      </c>
      <c r="D773" s="4"/>
      <c r="E773" s="201" t="s">
        <v>821</v>
      </c>
      <c r="F773" s="18">
        <f>F774</f>
        <v>34.962000000000003</v>
      </c>
      <c r="G773" s="18">
        <f t="shared" ref="G773:G774" si="178">G774</f>
        <v>33.988999999999997</v>
      </c>
    </row>
    <row r="774" spans="1:7" ht="36">
      <c r="A774" s="4" t="s">
        <v>377</v>
      </c>
      <c r="B774" s="5" t="s">
        <v>16</v>
      </c>
      <c r="C774" s="5" t="s">
        <v>820</v>
      </c>
      <c r="D774" s="20" t="s">
        <v>100</v>
      </c>
      <c r="E774" s="21" t="s">
        <v>101</v>
      </c>
      <c r="F774" s="18">
        <f>F775</f>
        <v>34.962000000000003</v>
      </c>
      <c r="G774" s="18">
        <f t="shared" si="178"/>
        <v>33.988999999999997</v>
      </c>
    </row>
    <row r="775" spans="1:7" ht="60">
      <c r="A775" s="4" t="s">
        <v>377</v>
      </c>
      <c r="B775" s="5" t="s">
        <v>16</v>
      </c>
      <c r="C775" s="5" t="s">
        <v>820</v>
      </c>
      <c r="D775" s="4" t="s">
        <v>102</v>
      </c>
      <c r="E775" s="201" t="s">
        <v>103</v>
      </c>
      <c r="F775" s="18">
        <v>34.962000000000003</v>
      </c>
      <c r="G775" s="18">
        <v>33.988999999999997</v>
      </c>
    </row>
    <row r="776" spans="1:7" ht="72">
      <c r="A776" s="4" t="s">
        <v>377</v>
      </c>
      <c r="B776" s="4" t="s">
        <v>16</v>
      </c>
      <c r="C776" s="5" t="s">
        <v>630</v>
      </c>
      <c r="D776" s="4"/>
      <c r="E776" s="201" t="s">
        <v>631</v>
      </c>
      <c r="F776" s="18">
        <f>F777</f>
        <v>351653.3</v>
      </c>
      <c r="G776" s="18">
        <f>G777</f>
        <v>351653.3</v>
      </c>
    </row>
    <row r="777" spans="1:7" ht="60">
      <c r="A777" s="4" t="s">
        <v>377</v>
      </c>
      <c r="B777" s="4" t="s">
        <v>16</v>
      </c>
      <c r="C777" s="5" t="s">
        <v>632</v>
      </c>
      <c r="D777" s="30"/>
      <c r="E777" s="30" t="s">
        <v>633</v>
      </c>
      <c r="F777" s="18">
        <f t="shared" ref="F777:G778" si="179">F778</f>
        <v>351653.3</v>
      </c>
      <c r="G777" s="18">
        <f t="shared" si="179"/>
        <v>351653.3</v>
      </c>
    </row>
    <row r="778" spans="1:7" ht="36">
      <c r="A778" s="4" t="s">
        <v>377</v>
      </c>
      <c r="B778" s="4" t="s">
        <v>16</v>
      </c>
      <c r="C778" s="5" t="s">
        <v>632</v>
      </c>
      <c r="D778" s="32" t="s">
        <v>100</v>
      </c>
      <c r="E778" s="21" t="s">
        <v>101</v>
      </c>
      <c r="F778" s="18">
        <f>F779</f>
        <v>351653.3</v>
      </c>
      <c r="G778" s="18">
        <f t="shared" si="179"/>
        <v>351653.3</v>
      </c>
    </row>
    <row r="779" spans="1:7" ht="60">
      <c r="A779" s="4" t="s">
        <v>377</v>
      </c>
      <c r="B779" s="4" t="s">
        <v>16</v>
      </c>
      <c r="C779" s="5" t="s">
        <v>632</v>
      </c>
      <c r="D779" s="4">
        <v>611</v>
      </c>
      <c r="E779" s="201" t="s">
        <v>103</v>
      </c>
      <c r="F779" s="18">
        <v>351653.3</v>
      </c>
      <c r="G779" s="18">
        <v>351653.3</v>
      </c>
    </row>
    <row r="780" spans="1:7" ht="48">
      <c r="A780" s="4" t="s">
        <v>377</v>
      </c>
      <c r="B780" s="4" t="s">
        <v>16</v>
      </c>
      <c r="C780" s="5" t="s">
        <v>634</v>
      </c>
      <c r="D780" s="4"/>
      <c r="E780" s="201" t="s">
        <v>635</v>
      </c>
      <c r="F780" s="18">
        <f>F781+F786+F789+F795+F800+F792</f>
        <v>65911.581999999995</v>
      </c>
      <c r="G780" s="18">
        <f>G781+G786+G789+G795+G800+G792</f>
        <v>62818.222999999998</v>
      </c>
    </row>
    <row r="781" spans="1:7" ht="36">
      <c r="A781" s="4" t="s">
        <v>377</v>
      </c>
      <c r="B781" s="4" t="s">
        <v>16</v>
      </c>
      <c r="C781" s="5" t="s">
        <v>636</v>
      </c>
      <c r="D781" s="4"/>
      <c r="E781" s="201" t="s">
        <v>637</v>
      </c>
      <c r="F781" s="18">
        <f>F782+F784</f>
        <v>18527.081999999999</v>
      </c>
      <c r="G781" s="18">
        <f>G782+G784</f>
        <v>18213.877999999997</v>
      </c>
    </row>
    <row r="782" spans="1:7" ht="24">
      <c r="A782" s="4" t="s">
        <v>377</v>
      </c>
      <c r="B782" s="4" t="s">
        <v>16</v>
      </c>
      <c r="C782" s="5" t="s">
        <v>636</v>
      </c>
      <c r="D782" s="20" t="s">
        <v>45</v>
      </c>
      <c r="E782" s="21" t="s">
        <v>46</v>
      </c>
      <c r="F782" s="18">
        <f>F783</f>
        <v>4980.3810000000003</v>
      </c>
      <c r="G782" s="18">
        <f>G783</f>
        <v>4667.1769999999997</v>
      </c>
    </row>
    <row r="783" spans="1:7" ht="36">
      <c r="A783" s="4" t="s">
        <v>377</v>
      </c>
      <c r="B783" s="4" t="s">
        <v>16</v>
      </c>
      <c r="C783" s="5" t="s">
        <v>636</v>
      </c>
      <c r="D783" s="4">
        <v>243</v>
      </c>
      <c r="E783" s="201" t="s">
        <v>286</v>
      </c>
      <c r="F783" s="18">
        <v>4980.3810000000003</v>
      </c>
      <c r="G783" s="18">
        <v>4667.1769999999997</v>
      </c>
    </row>
    <row r="784" spans="1:7" ht="36">
      <c r="A784" s="4" t="s">
        <v>377</v>
      </c>
      <c r="B784" s="4" t="s">
        <v>16</v>
      </c>
      <c r="C784" s="5" t="s">
        <v>636</v>
      </c>
      <c r="D784" s="32" t="s">
        <v>100</v>
      </c>
      <c r="E784" s="21" t="s">
        <v>101</v>
      </c>
      <c r="F784" s="18">
        <f t="shared" ref="F784:G784" si="180">F785</f>
        <v>13546.700999999999</v>
      </c>
      <c r="G784" s="18">
        <f t="shared" si="180"/>
        <v>13546.700999999999</v>
      </c>
    </row>
    <row r="785" spans="1:7" ht="24">
      <c r="A785" s="4" t="s">
        <v>377</v>
      </c>
      <c r="B785" s="4" t="s">
        <v>16</v>
      </c>
      <c r="C785" s="5" t="s">
        <v>636</v>
      </c>
      <c r="D785" s="4">
        <v>612</v>
      </c>
      <c r="E785" s="201" t="s">
        <v>333</v>
      </c>
      <c r="F785" s="18">
        <v>13546.700999999999</v>
      </c>
      <c r="G785" s="18">
        <v>13546.700999999999</v>
      </c>
    </row>
    <row r="786" spans="1:7" ht="24">
      <c r="A786" s="4" t="s">
        <v>377</v>
      </c>
      <c r="B786" s="4" t="s">
        <v>16</v>
      </c>
      <c r="C786" s="5" t="s">
        <v>638</v>
      </c>
      <c r="D786" s="4"/>
      <c r="E786" s="201" t="s">
        <v>639</v>
      </c>
      <c r="F786" s="18">
        <f t="shared" ref="F786:G787" si="181">F787</f>
        <v>250</v>
      </c>
      <c r="G786" s="18">
        <f t="shared" si="181"/>
        <v>250</v>
      </c>
    </row>
    <row r="787" spans="1:7" ht="36">
      <c r="A787" s="4" t="s">
        <v>377</v>
      </c>
      <c r="B787" s="4" t="s">
        <v>16</v>
      </c>
      <c r="C787" s="5" t="s">
        <v>638</v>
      </c>
      <c r="D787" s="32" t="s">
        <v>100</v>
      </c>
      <c r="E787" s="21" t="s">
        <v>101</v>
      </c>
      <c r="F787" s="18">
        <f t="shared" si="181"/>
        <v>250</v>
      </c>
      <c r="G787" s="18">
        <f t="shared" si="181"/>
        <v>250</v>
      </c>
    </row>
    <row r="788" spans="1:7" ht="24">
      <c r="A788" s="4" t="s">
        <v>377</v>
      </c>
      <c r="B788" s="4" t="s">
        <v>16</v>
      </c>
      <c r="C788" s="5" t="s">
        <v>638</v>
      </c>
      <c r="D788" s="4">
        <v>612</v>
      </c>
      <c r="E788" s="201" t="s">
        <v>333</v>
      </c>
      <c r="F788" s="18">
        <v>250</v>
      </c>
      <c r="G788" s="18">
        <v>250</v>
      </c>
    </row>
    <row r="789" spans="1:7" ht="36">
      <c r="A789" s="4" t="s">
        <v>377</v>
      </c>
      <c r="B789" s="4" t="s">
        <v>16</v>
      </c>
      <c r="C789" s="69" t="s">
        <v>640</v>
      </c>
      <c r="D789" s="4"/>
      <c r="E789" s="201" t="s">
        <v>641</v>
      </c>
      <c r="F789" s="18">
        <f>F790</f>
        <v>15</v>
      </c>
      <c r="G789" s="18">
        <f>G790</f>
        <v>15</v>
      </c>
    </row>
    <row r="790" spans="1:7" ht="36">
      <c r="A790" s="4" t="s">
        <v>377</v>
      </c>
      <c r="B790" s="4" t="s">
        <v>16</v>
      </c>
      <c r="C790" s="69" t="s">
        <v>640</v>
      </c>
      <c r="D790" s="32" t="s">
        <v>100</v>
      </c>
      <c r="E790" s="21" t="s">
        <v>101</v>
      </c>
      <c r="F790" s="18">
        <f>F791</f>
        <v>15</v>
      </c>
      <c r="G790" s="18">
        <f>G791</f>
        <v>15</v>
      </c>
    </row>
    <row r="791" spans="1:7" ht="24">
      <c r="A791" s="4" t="s">
        <v>377</v>
      </c>
      <c r="B791" s="4" t="s">
        <v>16</v>
      </c>
      <c r="C791" s="69" t="s">
        <v>640</v>
      </c>
      <c r="D791" s="4">
        <v>612</v>
      </c>
      <c r="E791" s="201" t="s">
        <v>333</v>
      </c>
      <c r="F791" s="18">
        <v>15</v>
      </c>
      <c r="G791" s="18">
        <v>15</v>
      </c>
    </row>
    <row r="792" spans="1:7" ht="48">
      <c r="A792" s="4" t="s">
        <v>377</v>
      </c>
      <c r="B792" s="4" t="s">
        <v>16</v>
      </c>
      <c r="C792" s="69" t="s">
        <v>642</v>
      </c>
      <c r="D792" s="4"/>
      <c r="E792" s="201" t="s">
        <v>643</v>
      </c>
      <c r="F792" s="18">
        <f>F793</f>
        <v>1485</v>
      </c>
      <c r="G792" s="18">
        <f>G793</f>
        <v>1485</v>
      </c>
    </row>
    <row r="793" spans="1:7" ht="36">
      <c r="A793" s="4" t="s">
        <v>377</v>
      </c>
      <c r="B793" s="4" t="s">
        <v>16</v>
      </c>
      <c r="C793" s="69" t="s">
        <v>642</v>
      </c>
      <c r="D793" s="32" t="s">
        <v>100</v>
      </c>
      <c r="E793" s="21" t="s">
        <v>101</v>
      </c>
      <c r="F793" s="18">
        <f>F794</f>
        <v>1485</v>
      </c>
      <c r="G793" s="18">
        <f>G794</f>
        <v>1485</v>
      </c>
    </row>
    <row r="794" spans="1:7" ht="24">
      <c r="A794" s="4" t="s">
        <v>377</v>
      </c>
      <c r="B794" s="4" t="s">
        <v>16</v>
      </c>
      <c r="C794" s="69" t="s">
        <v>642</v>
      </c>
      <c r="D794" s="4">
        <v>612</v>
      </c>
      <c r="E794" s="201" t="s">
        <v>333</v>
      </c>
      <c r="F794" s="18">
        <v>1485</v>
      </c>
      <c r="G794" s="18">
        <v>1485</v>
      </c>
    </row>
    <row r="795" spans="1:7" ht="36">
      <c r="A795" s="4" t="s">
        <v>377</v>
      </c>
      <c r="B795" s="4" t="s">
        <v>16</v>
      </c>
      <c r="C795" s="69" t="s">
        <v>644</v>
      </c>
      <c r="D795" s="4"/>
      <c r="E795" s="201" t="s">
        <v>645</v>
      </c>
      <c r="F795" s="18">
        <f>F798+F796</f>
        <v>36438.1</v>
      </c>
      <c r="G795" s="18">
        <f>G798+G796</f>
        <v>34225.633999999998</v>
      </c>
    </row>
    <row r="796" spans="1:7" ht="24">
      <c r="A796" s="4" t="s">
        <v>377</v>
      </c>
      <c r="B796" s="4" t="s">
        <v>16</v>
      </c>
      <c r="C796" s="69" t="s">
        <v>644</v>
      </c>
      <c r="D796" s="20" t="s">
        <v>45</v>
      </c>
      <c r="E796" s="21" t="s">
        <v>46</v>
      </c>
      <c r="F796" s="18">
        <f>F797</f>
        <v>34858</v>
      </c>
      <c r="G796" s="18">
        <f>G797</f>
        <v>32665.535</v>
      </c>
    </row>
    <row r="797" spans="1:7" ht="36">
      <c r="A797" s="4" t="s">
        <v>377</v>
      </c>
      <c r="B797" s="4" t="s">
        <v>16</v>
      </c>
      <c r="C797" s="69" t="s">
        <v>644</v>
      </c>
      <c r="D797" s="4">
        <v>243</v>
      </c>
      <c r="E797" s="201" t="s">
        <v>286</v>
      </c>
      <c r="F797" s="18">
        <v>34858</v>
      </c>
      <c r="G797" s="18">
        <v>32665.535</v>
      </c>
    </row>
    <row r="798" spans="1:7" ht="36">
      <c r="A798" s="4" t="s">
        <v>377</v>
      </c>
      <c r="B798" s="4" t="s">
        <v>16</v>
      </c>
      <c r="C798" s="69" t="s">
        <v>644</v>
      </c>
      <c r="D798" s="32" t="s">
        <v>100</v>
      </c>
      <c r="E798" s="21" t="s">
        <v>101</v>
      </c>
      <c r="F798" s="18">
        <f>F799</f>
        <v>1580.1</v>
      </c>
      <c r="G798" s="18">
        <f>G799</f>
        <v>1560.0989999999999</v>
      </c>
    </row>
    <row r="799" spans="1:7" ht="24">
      <c r="A799" s="4" t="s">
        <v>377</v>
      </c>
      <c r="B799" s="4" t="s">
        <v>16</v>
      </c>
      <c r="C799" s="69" t="s">
        <v>644</v>
      </c>
      <c r="D799" s="4">
        <v>612</v>
      </c>
      <c r="E799" s="201" t="s">
        <v>333</v>
      </c>
      <c r="F799" s="18">
        <v>1580.1</v>
      </c>
      <c r="G799" s="18">
        <v>1560.0989999999999</v>
      </c>
    </row>
    <row r="800" spans="1:7" ht="36">
      <c r="A800" s="4" t="s">
        <v>377</v>
      </c>
      <c r="B800" s="4" t="s">
        <v>16</v>
      </c>
      <c r="C800" s="69" t="s">
        <v>646</v>
      </c>
      <c r="D800" s="4"/>
      <c r="E800" s="201" t="s">
        <v>647</v>
      </c>
      <c r="F800" s="18">
        <f>F801+F803</f>
        <v>9196.4</v>
      </c>
      <c r="G800" s="18">
        <f>G801+G803</f>
        <v>8628.7109999999993</v>
      </c>
    </row>
    <row r="801" spans="1:7" ht="24">
      <c r="A801" s="4" t="s">
        <v>377</v>
      </c>
      <c r="B801" s="4" t="s">
        <v>16</v>
      </c>
      <c r="C801" s="69" t="s">
        <v>646</v>
      </c>
      <c r="D801" s="20" t="s">
        <v>45</v>
      </c>
      <c r="E801" s="21" t="s">
        <v>46</v>
      </c>
      <c r="F801" s="18">
        <f>F802</f>
        <v>8801.2999999999993</v>
      </c>
      <c r="G801" s="18">
        <f>G802</f>
        <v>8238.6869999999999</v>
      </c>
    </row>
    <row r="802" spans="1:7" ht="36">
      <c r="A802" s="4" t="s">
        <v>377</v>
      </c>
      <c r="B802" s="4" t="s">
        <v>16</v>
      </c>
      <c r="C802" s="69" t="s">
        <v>646</v>
      </c>
      <c r="D802" s="4">
        <v>243</v>
      </c>
      <c r="E802" s="201" t="s">
        <v>286</v>
      </c>
      <c r="F802" s="18">
        <v>8801.2999999999993</v>
      </c>
      <c r="G802" s="18">
        <v>8238.6869999999999</v>
      </c>
    </row>
    <row r="803" spans="1:7" ht="36">
      <c r="A803" s="4" t="s">
        <v>377</v>
      </c>
      <c r="B803" s="4" t="s">
        <v>16</v>
      </c>
      <c r="C803" s="69" t="s">
        <v>646</v>
      </c>
      <c r="D803" s="32" t="s">
        <v>100</v>
      </c>
      <c r="E803" s="21" t="s">
        <v>101</v>
      </c>
      <c r="F803" s="18">
        <f>F804</f>
        <v>395.1</v>
      </c>
      <c r="G803" s="18">
        <f t="shared" ref="G803" si="182">G804</f>
        <v>390.024</v>
      </c>
    </row>
    <row r="804" spans="1:7" ht="24">
      <c r="A804" s="4" t="s">
        <v>377</v>
      </c>
      <c r="B804" s="4" t="s">
        <v>16</v>
      </c>
      <c r="C804" s="69" t="s">
        <v>646</v>
      </c>
      <c r="D804" s="4">
        <v>612</v>
      </c>
      <c r="E804" s="201" t="s">
        <v>333</v>
      </c>
      <c r="F804" s="18">
        <v>395.1</v>
      </c>
      <c r="G804" s="18">
        <v>390.024</v>
      </c>
    </row>
    <row r="805" spans="1:7">
      <c r="A805" s="24" t="s">
        <v>377</v>
      </c>
      <c r="B805" s="24" t="s">
        <v>19</v>
      </c>
      <c r="C805" s="11"/>
      <c r="D805" s="24"/>
      <c r="E805" s="13" t="s">
        <v>379</v>
      </c>
      <c r="F805" s="14">
        <f>F806+F903</f>
        <v>1085293.8190000004</v>
      </c>
      <c r="G805" s="14">
        <f>G806+G903</f>
        <v>1065048.4680000001</v>
      </c>
    </row>
    <row r="806" spans="1:7" ht="36">
      <c r="A806" s="4" t="s">
        <v>377</v>
      </c>
      <c r="B806" s="4" t="s">
        <v>19</v>
      </c>
      <c r="C806" s="12" t="s">
        <v>380</v>
      </c>
      <c r="D806" s="15"/>
      <c r="E806" s="16" t="s">
        <v>381</v>
      </c>
      <c r="F806" s="18">
        <f>F807</f>
        <v>1080603.6340000003</v>
      </c>
      <c r="G806" s="18">
        <f t="shared" ref="G806" si="183">G807</f>
        <v>1060358.4010000001</v>
      </c>
    </row>
    <row r="807" spans="1:7">
      <c r="A807" s="4" t="s">
        <v>377</v>
      </c>
      <c r="B807" s="4" t="s">
        <v>19</v>
      </c>
      <c r="C807" s="5" t="s">
        <v>382</v>
      </c>
      <c r="D807" s="4"/>
      <c r="E807" s="201" t="s">
        <v>383</v>
      </c>
      <c r="F807" s="18">
        <f>F808+F862+F869+F885+F892+F899</f>
        <v>1080603.6340000003</v>
      </c>
      <c r="G807" s="18">
        <f>G808+G862+G869+G885+G892+G899</f>
        <v>1060358.4010000001</v>
      </c>
    </row>
    <row r="808" spans="1:7" ht="60">
      <c r="A808" s="4" t="s">
        <v>377</v>
      </c>
      <c r="B808" s="4" t="s">
        <v>19</v>
      </c>
      <c r="C808" s="5" t="s">
        <v>384</v>
      </c>
      <c r="D808" s="4"/>
      <c r="E808" s="201" t="s">
        <v>385</v>
      </c>
      <c r="F808" s="18">
        <f>F809+F812+F815+F818+F822+F825+F828+F831+F834+F838+F841+F844+F847+F850++F853+F856+F859</f>
        <v>1002904.0340000002</v>
      </c>
      <c r="G808" s="18">
        <f>G809+G812+G815+G818+G822+G825+G828+G831+G834+G838+G841+G844+G847+G850++G853+G856+G859</f>
        <v>982658.80100000009</v>
      </c>
    </row>
    <row r="809" spans="1:7" ht="72">
      <c r="A809" s="4" t="s">
        <v>377</v>
      </c>
      <c r="B809" s="4" t="s">
        <v>19</v>
      </c>
      <c r="C809" s="35" t="s">
        <v>648</v>
      </c>
      <c r="D809" s="27"/>
      <c r="E809" s="27" t="s">
        <v>649</v>
      </c>
      <c r="F809" s="18">
        <f t="shared" ref="F809:G810" si="184">F810</f>
        <v>634256.5</v>
      </c>
      <c r="G809" s="18">
        <f t="shared" si="184"/>
        <v>634256.5</v>
      </c>
    </row>
    <row r="810" spans="1:7" ht="36">
      <c r="A810" s="4" t="s">
        <v>377</v>
      </c>
      <c r="B810" s="4" t="s">
        <v>19</v>
      </c>
      <c r="C810" s="35" t="s">
        <v>648</v>
      </c>
      <c r="D810" s="32" t="s">
        <v>100</v>
      </c>
      <c r="E810" s="21" t="s">
        <v>101</v>
      </c>
      <c r="F810" s="18">
        <f t="shared" si="184"/>
        <v>634256.5</v>
      </c>
      <c r="G810" s="18">
        <f t="shared" si="184"/>
        <v>634256.5</v>
      </c>
    </row>
    <row r="811" spans="1:7" ht="60">
      <c r="A811" s="4" t="s">
        <v>377</v>
      </c>
      <c r="B811" s="4" t="s">
        <v>19</v>
      </c>
      <c r="C811" s="35" t="s">
        <v>648</v>
      </c>
      <c r="D811" s="4" t="s">
        <v>397</v>
      </c>
      <c r="E811" s="201" t="s">
        <v>103</v>
      </c>
      <c r="F811" s="18">
        <v>634256.5</v>
      </c>
      <c r="G811" s="18">
        <v>634256.5</v>
      </c>
    </row>
    <row r="812" spans="1:7" ht="24">
      <c r="A812" s="4" t="s">
        <v>377</v>
      </c>
      <c r="B812" s="4" t="s">
        <v>19</v>
      </c>
      <c r="C812" s="5" t="s">
        <v>650</v>
      </c>
      <c r="D812" s="4"/>
      <c r="E812" s="201" t="s">
        <v>651</v>
      </c>
      <c r="F812" s="18">
        <f t="shared" ref="F812:G813" si="185">F813</f>
        <v>83784.804999999993</v>
      </c>
      <c r="G812" s="18">
        <f t="shared" si="185"/>
        <v>83784.804999999993</v>
      </c>
    </row>
    <row r="813" spans="1:7" ht="36">
      <c r="A813" s="4" t="s">
        <v>377</v>
      </c>
      <c r="B813" s="4" t="s">
        <v>19</v>
      </c>
      <c r="C813" s="5" t="s">
        <v>650</v>
      </c>
      <c r="D813" s="20" t="s">
        <v>100</v>
      </c>
      <c r="E813" s="21" t="s">
        <v>101</v>
      </c>
      <c r="F813" s="18">
        <f t="shared" si="185"/>
        <v>83784.804999999993</v>
      </c>
      <c r="G813" s="18">
        <f t="shared" si="185"/>
        <v>83784.804999999993</v>
      </c>
    </row>
    <row r="814" spans="1:7" ht="60">
      <c r="A814" s="4" t="s">
        <v>377</v>
      </c>
      <c r="B814" s="4" t="s">
        <v>19</v>
      </c>
      <c r="C814" s="5" t="s">
        <v>650</v>
      </c>
      <c r="D814" s="4" t="s">
        <v>397</v>
      </c>
      <c r="E814" s="201" t="s">
        <v>103</v>
      </c>
      <c r="F814" s="18">
        <v>83784.804999999993</v>
      </c>
      <c r="G814" s="18">
        <v>83784.804999999993</v>
      </c>
    </row>
    <row r="815" spans="1:7" ht="36">
      <c r="A815" s="4" t="s">
        <v>377</v>
      </c>
      <c r="B815" s="4" t="s">
        <v>19</v>
      </c>
      <c r="C815" s="5" t="s">
        <v>652</v>
      </c>
      <c r="D815" s="4"/>
      <c r="E815" s="201" t="s">
        <v>653</v>
      </c>
      <c r="F815" s="18">
        <f t="shared" ref="F815:G816" si="186">F816</f>
        <v>61919.565000000002</v>
      </c>
      <c r="G815" s="18">
        <f t="shared" si="186"/>
        <v>61859.249000000003</v>
      </c>
    </row>
    <row r="816" spans="1:7" ht="36">
      <c r="A816" s="4" t="s">
        <v>377</v>
      </c>
      <c r="B816" s="4" t="s">
        <v>19</v>
      </c>
      <c r="C816" s="5" t="s">
        <v>652</v>
      </c>
      <c r="D816" s="32" t="s">
        <v>100</v>
      </c>
      <c r="E816" s="21" t="s">
        <v>101</v>
      </c>
      <c r="F816" s="18">
        <f t="shared" si="186"/>
        <v>61919.565000000002</v>
      </c>
      <c r="G816" s="18">
        <f t="shared" si="186"/>
        <v>61859.249000000003</v>
      </c>
    </row>
    <row r="817" spans="1:7" ht="24">
      <c r="A817" s="4" t="s">
        <v>377</v>
      </c>
      <c r="B817" s="4" t="s">
        <v>19</v>
      </c>
      <c r="C817" s="5" t="s">
        <v>652</v>
      </c>
      <c r="D817" s="4">
        <v>612</v>
      </c>
      <c r="E817" s="201" t="s">
        <v>333</v>
      </c>
      <c r="F817" s="18">
        <v>61919.565000000002</v>
      </c>
      <c r="G817" s="18">
        <v>61859.249000000003</v>
      </c>
    </row>
    <row r="818" spans="1:7" ht="24">
      <c r="A818" s="4" t="s">
        <v>377</v>
      </c>
      <c r="B818" s="4" t="s">
        <v>19</v>
      </c>
      <c r="C818" s="5" t="s">
        <v>654</v>
      </c>
      <c r="D818" s="4"/>
      <c r="E818" s="201" t="s">
        <v>629</v>
      </c>
      <c r="F818" s="18">
        <f>F819</f>
        <v>7583.6230000000005</v>
      </c>
      <c r="G818" s="18">
        <f t="shared" ref="G818" si="187">G819</f>
        <v>7583.6230000000005</v>
      </c>
    </row>
    <row r="819" spans="1:7" ht="36">
      <c r="A819" s="4" t="s">
        <v>377</v>
      </c>
      <c r="B819" s="4" t="s">
        <v>19</v>
      </c>
      <c r="C819" s="5" t="s">
        <v>654</v>
      </c>
      <c r="D819" s="32" t="s">
        <v>100</v>
      </c>
      <c r="E819" s="21" t="s">
        <v>101</v>
      </c>
      <c r="F819" s="18">
        <f>F820+F821</f>
        <v>7583.6230000000005</v>
      </c>
      <c r="G819" s="18">
        <f>G820+G821</f>
        <v>7583.6230000000005</v>
      </c>
    </row>
    <row r="820" spans="1:7" ht="60">
      <c r="A820" s="4" t="s">
        <v>377</v>
      </c>
      <c r="B820" s="4" t="s">
        <v>19</v>
      </c>
      <c r="C820" s="5" t="s">
        <v>654</v>
      </c>
      <c r="D820" s="4" t="s">
        <v>397</v>
      </c>
      <c r="E820" s="201" t="s">
        <v>103</v>
      </c>
      <c r="F820" s="18">
        <v>7184.8</v>
      </c>
      <c r="G820" s="18">
        <v>7184.8</v>
      </c>
    </row>
    <row r="821" spans="1:7" ht="24">
      <c r="A821" s="4" t="s">
        <v>377</v>
      </c>
      <c r="B821" s="4" t="s">
        <v>19</v>
      </c>
      <c r="C821" s="5" t="s">
        <v>654</v>
      </c>
      <c r="D821" s="4">
        <v>612</v>
      </c>
      <c r="E821" s="201" t="s">
        <v>333</v>
      </c>
      <c r="F821" s="18">
        <v>398.82299999999998</v>
      </c>
      <c r="G821" s="18">
        <v>398.82299999999998</v>
      </c>
    </row>
    <row r="822" spans="1:7" ht="24">
      <c r="A822" s="4" t="s">
        <v>377</v>
      </c>
      <c r="B822" s="4" t="s">
        <v>19</v>
      </c>
      <c r="C822" s="5" t="s">
        <v>655</v>
      </c>
      <c r="D822" s="4"/>
      <c r="E822" s="201" t="s">
        <v>656</v>
      </c>
      <c r="F822" s="18">
        <f>F823</f>
        <v>1704.2190000000001</v>
      </c>
      <c r="G822" s="18">
        <f t="shared" ref="G822:G823" si="188">G823</f>
        <v>1650.884</v>
      </c>
    </row>
    <row r="823" spans="1:7" ht="36">
      <c r="A823" s="4" t="s">
        <v>377</v>
      </c>
      <c r="B823" s="4" t="s">
        <v>19</v>
      </c>
      <c r="C823" s="5" t="s">
        <v>655</v>
      </c>
      <c r="D823" s="32" t="s">
        <v>100</v>
      </c>
      <c r="E823" s="21" t="s">
        <v>101</v>
      </c>
      <c r="F823" s="18">
        <f>F824</f>
        <v>1704.2190000000001</v>
      </c>
      <c r="G823" s="18">
        <f t="shared" si="188"/>
        <v>1650.884</v>
      </c>
    </row>
    <row r="824" spans="1:7" ht="24">
      <c r="A824" s="4" t="s">
        <v>377</v>
      </c>
      <c r="B824" s="4" t="s">
        <v>19</v>
      </c>
      <c r="C824" s="5" t="s">
        <v>655</v>
      </c>
      <c r="D824" s="4">
        <v>612</v>
      </c>
      <c r="E824" s="201" t="s">
        <v>333</v>
      </c>
      <c r="F824" s="18">
        <v>1704.2190000000001</v>
      </c>
      <c r="G824" s="18">
        <v>1650.884</v>
      </c>
    </row>
    <row r="825" spans="1:7" ht="36">
      <c r="A825" s="4" t="s">
        <v>377</v>
      </c>
      <c r="B825" s="4" t="s">
        <v>19</v>
      </c>
      <c r="C825" s="25" t="s">
        <v>822</v>
      </c>
      <c r="D825" s="4"/>
      <c r="E825" s="201" t="s">
        <v>819</v>
      </c>
      <c r="F825" s="18">
        <f>F826</f>
        <v>125.998</v>
      </c>
      <c r="G825" s="18">
        <f t="shared" ref="G825:G826" si="189">G826</f>
        <v>125.998</v>
      </c>
    </row>
    <row r="826" spans="1:7" ht="36">
      <c r="A826" s="4" t="s">
        <v>377</v>
      </c>
      <c r="B826" s="4" t="s">
        <v>19</v>
      </c>
      <c r="C826" s="25" t="s">
        <v>822</v>
      </c>
      <c r="D826" s="20" t="s">
        <v>100</v>
      </c>
      <c r="E826" s="21" t="s">
        <v>101</v>
      </c>
      <c r="F826" s="18">
        <f>F827</f>
        <v>125.998</v>
      </c>
      <c r="G826" s="18">
        <f t="shared" si="189"/>
        <v>125.998</v>
      </c>
    </row>
    <row r="827" spans="1:7" ht="60">
      <c r="A827" s="4" t="s">
        <v>377</v>
      </c>
      <c r="B827" s="4" t="s">
        <v>19</v>
      </c>
      <c r="C827" s="25" t="s">
        <v>822</v>
      </c>
      <c r="D827" s="4" t="s">
        <v>102</v>
      </c>
      <c r="E827" s="201" t="s">
        <v>103</v>
      </c>
      <c r="F827" s="18">
        <v>125.998</v>
      </c>
      <c r="G827" s="18">
        <v>125.998</v>
      </c>
    </row>
    <row r="828" spans="1:7" ht="48">
      <c r="A828" s="4" t="s">
        <v>377</v>
      </c>
      <c r="B828" s="4" t="s">
        <v>19</v>
      </c>
      <c r="C828" s="7" t="s">
        <v>823</v>
      </c>
      <c r="D828" s="4"/>
      <c r="E828" s="201" t="s">
        <v>821</v>
      </c>
      <c r="F828" s="18">
        <f>F829</f>
        <v>1.2729999999999999</v>
      </c>
      <c r="G828" s="18">
        <f t="shared" ref="G828:G829" si="190">G829</f>
        <v>1.2729999999999999</v>
      </c>
    </row>
    <row r="829" spans="1:7" ht="36">
      <c r="A829" s="4" t="s">
        <v>377</v>
      </c>
      <c r="B829" s="4" t="s">
        <v>19</v>
      </c>
      <c r="C829" s="7" t="s">
        <v>823</v>
      </c>
      <c r="D829" s="20" t="s">
        <v>100</v>
      </c>
      <c r="E829" s="21" t="s">
        <v>101</v>
      </c>
      <c r="F829" s="18">
        <f>F830</f>
        <v>1.2729999999999999</v>
      </c>
      <c r="G829" s="18">
        <f t="shared" si="190"/>
        <v>1.2729999999999999</v>
      </c>
    </row>
    <row r="830" spans="1:7" ht="60">
      <c r="A830" s="4" t="s">
        <v>377</v>
      </c>
      <c r="B830" s="4" t="s">
        <v>19</v>
      </c>
      <c r="C830" s="7" t="s">
        <v>823</v>
      </c>
      <c r="D830" s="4" t="s">
        <v>102</v>
      </c>
      <c r="E830" s="201" t="s">
        <v>103</v>
      </c>
      <c r="F830" s="18">
        <v>1.2729999999999999</v>
      </c>
      <c r="G830" s="18">
        <v>1.2729999999999999</v>
      </c>
    </row>
    <row r="831" spans="1:7" ht="48">
      <c r="A831" s="4" t="s">
        <v>377</v>
      </c>
      <c r="B831" s="4" t="s">
        <v>19</v>
      </c>
      <c r="C831" s="5" t="s">
        <v>657</v>
      </c>
      <c r="D831" s="4"/>
      <c r="E831" s="201" t="s">
        <v>658</v>
      </c>
      <c r="F831" s="18">
        <f t="shared" ref="F831:G832" si="191">F832</f>
        <v>70268.899999999994</v>
      </c>
      <c r="G831" s="18">
        <f t="shared" si="191"/>
        <v>70268.899999999994</v>
      </c>
    </row>
    <row r="832" spans="1:7" ht="36">
      <c r="A832" s="4" t="s">
        <v>377</v>
      </c>
      <c r="B832" s="4" t="s">
        <v>19</v>
      </c>
      <c r="C832" s="5" t="s">
        <v>657</v>
      </c>
      <c r="D832" s="32" t="s">
        <v>100</v>
      </c>
      <c r="E832" s="21" t="s">
        <v>101</v>
      </c>
      <c r="F832" s="18">
        <f t="shared" si="191"/>
        <v>70268.899999999994</v>
      </c>
      <c r="G832" s="18">
        <f t="shared" si="191"/>
        <v>70268.899999999994</v>
      </c>
    </row>
    <row r="833" spans="1:7" ht="60">
      <c r="A833" s="4" t="s">
        <v>377</v>
      </c>
      <c r="B833" s="4" t="s">
        <v>19</v>
      </c>
      <c r="C833" s="5" t="s">
        <v>657</v>
      </c>
      <c r="D833" s="4" t="s">
        <v>397</v>
      </c>
      <c r="E833" s="201" t="s">
        <v>103</v>
      </c>
      <c r="F833" s="18">
        <v>70268.899999999994</v>
      </c>
      <c r="G833" s="18">
        <v>70268.899999999994</v>
      </c>
    </row>
    <row r="834" spans="1:7" ht="46.9" customHeight="1">
      <c r="A834" s="4" t="s">
        <v>377</v>
      </c>
      <c r="B834" s="4" t="s">
        <v>19</v>
      </c>
      <c r="C834" s="7" t="s">
        <v>386</v>
      </c>
      <c r="D834" s="4"/>
      <c r="E834" s="57" t="s">
        <v>387</v>
      </c>
      <c r="F834" s="18">
        <f t="shared" ref="F834:G834" si="192">F835</f>
        <v>134633.40600000002</v>
      </c>
      <c r="G834" s="18">
        <f t="shared" si="192"/>
        <v>114505.326</v>
      </c>
    </row>
    <row r="835" spans="1:7" ht="24">
      <c r="A835" s="4" t="s">
        <v>377</v>
      </c>
      <c r="B835" s="4" t="s">
        <v>19</v>
      </c>
      <c r="C835" s="7" t="s">
        <v>386</v>
      </c>
      <c r="D835" s="20" t="s">
        <v>45</v>
      </c>
      <c r="E835" s="21" t="s">
        <v>46</v>
      </c>
      <c r="F835" s="18">
        <f>F836+F837</f>
        <v>134633.40600000002</v>
      </c>
      <c r="G835" s="18">
        <f>G836+G837</f>
        <v>114505.326</v>
      </c>
    </row>
    <row r="836" spans="1:7" ht="36">
      <c r="A836" s="4" t="s">
        <v>377</v>
      </c>
      <c r="B836" s="4" t="s">
        <v>19</v>
      </c>
      <c r="C836" s="7" t="s">
        <v>386</v>
      </c>
      <c r="D836" s="4">
        <v>243</v>
      </c>
      <c r="E836" s="201" t="s">
        <v>286</v>
      </c>
      <c r="F836" s="18">
        <v>124633.406</v>
      </c>
      <c r="G836" s="18">
        <v>104505.326</v>
      </c>
    </row>
    <row r="837" spans="1:7">
      <c r="A837" s="4" t="s">
        <v>377</v>
      </c>
      <c r="B837" s="4" t="s">
        <v>19</v>
      </c>
      <c r="C837" s="7" t="s">
        <v>386</v>
      </c>
      <c r="D837" s="4" t="s">
        <v>47</v>
      </c>
      <c r="E837" s="178" t="s">
        <v>48</v>
      </c>
      <c r="F837" s="18">
        <v>10000</v>
      </c>
      <c r="G837" s="18">
        <v>10000</v>
      </c>
    </row>
    <row r="838" spans="1:7" ht="24">
      <c r="A838" s="4" t="s">
        <v>377</v>
      </c>
      <c r="B838" s="4" t="s">
        <v>19</v>
      </c>
      <c r="C838" s="38" t="s">
        <v>388</v>
      </c>
      <c r="D838" s="4"/>
      <c r="E838" s="201" t="s">
        <v>389</v>
      </c>
      <c r="F838" s="18">
        <f>F839</f>
        <v>4035.1970000000001</v>
      </c>
      <c r="G838" s="18">
        <f>G839</f>
        <v>4035.1970000000001</v>
      </c>
    </row>
    <row r="839" spans="1:7" ht="24">
      <c r="A839" s="4" t="s">
        <v>377</v>
      </c>
      <c r="B839" s="4" t="s">
        <v>19</v>
      </c>
      <c r="C839" s="38" t="s">
        <v>388</v>
      </c>
      <c r="D839" s="20" t="s">
        <v>45</v>
      </c>
      <c r="E839" s="21" t="s">
        <v>46</v>
      </c>
      <c r="F839" s="18">
        <f>F840</f>
        <v>4035.1970000000001</v>
      </c>
      <c r="G839" s="18">
        <f>G840</f>
        <v>4035.1970000000001</v>
      </c>
    </row>
    <row r="840" spans="1:7" ht="36">
      <c r="A840" s="4" t="s">
        <v>377</v>
      </c>
      <c r="B840" s="4" t="s">
        <v>19</v>
      </c>
      <c r="C840" s="38" t="s">
        <v>388</v>
      </c>
      <c r="D840" s="4">
        <v>243</v>
      </c>
      <c r="E840" s="201" t="s">
        <v>286</v>
      </c>
      <c r="F840" s="18">
        <v>4035.1970000000001</v>
      </c>
      <c r="G840" s="18">
        <v>4035.1970000000001</v>
      </c>
    </row>
    <row r="841" spans="1:7" ht="48">
      <c r="A841" s="4" t="s">
        <v>377</v>
      </c>
      <c r="B841" s="4" t="s">
        <v>19</v>
      </c>
      <c r="C841" s="5" t="s">
        <v>659</v>
      </c>
      <c r="D841" s="4"/>
      <c r="E841" s="201" t="s">
        <v>660</v>
      </c>
      <c r="F841" s="18">
        <f>F842</f>
        <v>418.55599999999998</v>
      </c>
      <c r="G841" s="18">
        <f t="shared" ref="G841" si="193">G842</f>
        <v>418.55599999999998</v>
      </c>
    </row>
    <row r="842" spans="1:7" ht="36">
      <c r="A842" s="4" t="s">
        <v>377</v>
      </c>
      <c r="B842" s="4" t="s">
        <v>19</v>
      </c>
      <c r="C842" s="5" t="s">
        <v>659</v>
      </c>
      <c r="D842" s="32" t="s">
        <v>100</v>
      </c>
      <c r="E842" s="21" t="s">
        <v>101</v>
      </c>
      <c r="F842" s="18">
        <f t="shared" ref="F842:G842" si="194">F843</f>
        <v>418.55599999999998</v>
      </c>
      <c r="G842" s="18">
        <f t="shared" si="194"/>
        <v>418.55599999999998</v>
      </c>
    </row>
    <row r="843" spans="1:7" ht="24">
      <c r="A843" s="4" t="s">
        <v>377</v>
      </c>
      <c r="B843" s="4" t="s">
        <v>19</v>
      </c>
      <c r="C843" s="5" t="s">
        <v>659</v>
      </c>
      <c r="D843" s="4">
        <v>612</v>
      </c>
      <c r="E843" s="201" t="s">
        <v>333</v>
      </c>
      <c r="F843" s="18">
        <v>418.55599999999998</v>
      </c>
      <c r="G843" s="18">
        <v>418.55599999999998</v>
      </c>
    </row>
    <row r="844" spans="1:7" ht="48">
      <c r="A844" s="4" t="s">
        <v>377</v>
      </c>
      <c r="B844" s="4" t="s">
        <v>19</v>
      </c>
      <c r="C844" s="5" t="s">
        <v>661</v>
      </c>
      <c r="D844" s="4"/>
      <c r="E844" s="201" t="s">
        <v>662</v>
      </c>
      <c r="F844" s="18">
        <f>F845</f>
        <v>772.52099999999996</v>
      </c>
      <c r="G844" s="18">
        <f t="shared" ref="G844" si="195">G845</f>
        <v>772.52099999999996</v>
      </c>
    </row>
    <row r="845" spans="1:7" ht="36">
      <c r="A845" s="4" t="s">
        <v>377</v>
      </c>
      <c r="B845" s="4" t="s">
        <v>19</v>
      </c>
      <c r="C845" s="5" t="s">
        <v>661</v>
      </c>
      <c r="D845" s="32" t="s">
        <v>100</v>
      </c>
      <c r="E845" s="21" t="s">
        <v>101</v>
      </c>
      <c r="F845" s="18">
        <f t="shared" ref="F845:G845" si="196">F846</f>
        <v>772.52099999999996</v>
      </c>
      <c r="G845" s="18">
        <f t="shared" si="196"/>
        <v>772.52099999999996</v>
      </c>
    </row>
    <row r="846" spans="1:7" ht="24">
      <c r="A846" s="4" t="s">
        <v>377</v>
      </c>
      <c r="B846" s="4" t="s">
        <v>19</v>
      </c>
      <c r="C846" s="5" t="s">
        <v>661</v>
      </c>
      <c r="D846" s="4">
        <v>612</v>
      </c>
      <c r="E846" s="201" t="s">
        <v>333</v>
      </c>
      <c r="F846" s="18">
        <v>772.52099999999996</v>
      </c>
      <c r="G846" s="18">
        <v>772.52099999999996</v>
      </c>
    </row>
    <row r="847" spans="1:7" ht="48">
      <c r="A847" s="4" t="s">
        <v>377</v>
      </c>
      <c r="B847" s="4" t="s">
        <v>19</v>
      </c>
      <c r="C847" s="5" t="s">
        <v>663</v>
      </c>
      <c r="D847" s="4"/>
      <c r="E847" s="201" t="s">
        <v>664</v>
      </c>
      <c r="F847" s="18">
        <f>F848</f>
        <v>499.87099999999998</v>
      </c>
      <c r="G847" s="18">
        <f t="shared" ref="G847" si="197">G848</f>
        <v>499.87099999999998</v>
      </c>
    </row>
    <row r="848" spans="1:7" ht="36">
      <c r="A848" s="4" t="s">
        <v>377</v>
      </c>
      <c r="B848" s="4" t="s">
        <v>19</v>
      </c>
      <c r="C848" s="5" t="s">
        <v>663</v>
      </c>
      <c r="D848" s="32" t="s">
        <v>100</v>
      </c>
      <c r="E848" s="21" t="s">
        <v>101</v>
      </c>
      <c r="F848" s="18">
        <f t="shared" ref="F848:G848" si="198">F849</f>
        <v>499.87099999999998</v>
      </c>
      <c r="G848" s="18">
        <f t="shared" si="198"/>
        <v>499.87099999999998</v>
      </c>
    </row>
    <row r="849" spans="1:7" ht="24">
      <c r="A849" s="4" t="s">
        <v>377</v>
      </c>
      <c r="B849" s="4" t="s">
        <v>19</v>
      </c>
      <c r="C849" s="5" t="s">
        <v>663</v>
      </c>
      <c r="D849" s="4">
        <v>612</v>
      </c>
      <c r="E849" s="201" t="s">
        <v>333</v>
      </c>
      <c r="F849" s="18">
        <v>499.87099999999998</v>
      </c>
      <c r="G849" s="18">
        <v>499.87099999999998</v>
      </c>
    </row>
    <row r="850" spans="1:7" ht="48">
      <c r="A850" s="4" t="s">
        <v>377</v>
      </c>
      <c r="B850" s="4" t="s">
        <v>19</v>
      </c>
      <c r="C850" s="5" t="s">
        <v>797</v>
      </c>
      <c r="D850" s="4"/>
      <c r="E850" s="201" t="s">
        <v>796</v>
      </c>
      <c r="F850" s="18">
        <f>F851</f>
        <v>299.8</v>
      </c>
      <c r="G850" s="18">
        <f t="shared" ref="G850" si="199">G851</f>
        <v>299.8</v>
      </c>
    </row>
    <row r="851" spans="1:7" ht="24">
      <c r="A851" s="4" t="s">
        <v>377</v>
      </c>
      <c r="B851" s="4" t="s">
        <v>19</v>
      </c>
      <c r="C851" s="5" t="s">
        <v>797</v>
      </c>
      <c r="D851" s="20" t="s">
        <v>45</v>
      </c>
      <c r="E851" s="21" t="s">
        <v>46</v>
      </c>
      <c r="F851" s="18">
        <f>F852</f>
        <v>299.8</v>
      </c>
      <c r="G851" s="18">
        <f>G852</f>
        <v>299.8</v>
      </c>
    </row>
    <row r="852" spans="1:7">
      <c r="A852" s="4" t="s">
        <v>377</v>
      </c>
      <c r="B852" s="4" t="s">
        <v>19</v>
      </c>
      <c r="C852" s="5" t="s">
        <v>797</v>
      </c>
      <c r="D852" s="4" t="s">
        <v>47</v>
      </c>
      <c r="E852" s="178" t="s">
        <v>48</v>
      </c>
      <c r="F852" s="18">
        <v>299.8</v>
      </c>
      <c r="G852" s="18">
        <v>299.8</v>
      </c>
    </row>
    <row r="853" spans="1:7" ht="60">
      <c r="A853" s="4" t="s">
        <v>377</v>
      </c>
      <c r="B853" s="4" t="s">
        <v>19</v>
      </c>
      <c r="C853" s="5" t="s">
        <v>786</v>
      </c>
      <c r="D853" s="4"/>
      <c r="E853" s="201" t="s">
        <v>785</v>
      </c>
      <c r="F853" s="18">
        <f>F854</f>
        <v>299.8</v>
      </c>
      <c r="G853" s="18">
        <f>G854</f>
        <v>299.8</v>
      </c>
    </row>
    <row r="854" spans="1:7" ht="24">
      <c r="A854" s="4" t="s">
        <v>377</v>
      </c>
      <c r="B854" s="4" t="s">
        <v>19</v>
      </c>
      <c r="C854" s="5" t="s">
        <v>786</v>
      </c>
      <c r="D854" s="20" t="s">
        <v>45</v>
      </c>
      <c r="E854" s="21" t="s">
        <v>46</v>
      </c>
      <c r="F854" s="18">
        <f>F855</f>
        <v>299.8</v>
      </c>
      <c r="G854" s="18">
        <f>G855</f>
        <v>299.8</v>
      </c>
    </row>
    <row r="855" spans="1:7">
      <c r="A855" s="4" t="s">
        <v>377</v>
      </c>
      <c r="B855" s="4" t="s">
        <v>19</v>
      </c>
      <c r="C855" s="5" t="s">
        <v>786</v>
      </c>
      <c r="D855" s="4" t="s">
        <v>47</v>
      </c>
      <c r="E855" s="178" t="s">
        <v>48</v>
      </c>
      <c r="F855" s="18">
        <v>299.8</v>
      </c>
      <c r="G855" s="18">
        <v>299.8</v>
      </c>
    </row>
    <row r="856" spans="1:7" ht="36">
      <c r="A856" s="4" t="s">
        <v>377</v>
      </c>
      <c r="B856" s="4" t="s">
        <v>19</v>
      </c>
      <c r="C856" s="5" t="s">
        <v>792</v>
      </c>
      <c r="D856" s="4"/>
      <c r="E856" s="201" t="s">
        <v>791</v>
      </c>
      <c r="F856" s="18">
        <f>F857</f>
        <v>300</v>
      </c>
      <c r="G856" s="18">
        <f>G857</f>
        <v>296.49799999999999</v>
      </c>
    </row>
    <row r="857" spans="1:7" ht="36">
      <c r="A857" s="4" t="s">
        <v>377</v>
      </c>
      <c r="B857" s="4" t="s">
        <v>19</v>
      </c>
      <c r="C857" s="5" t="s">
        <v>792</v>
      </c>
      <c r="D857" s="32" t="s">
        <v>100</v>
      </c>
      <c r="E857" s="21" t="s">
        <v>101</v>
      </c>
      <c r="F857" s="18">
        <f t="shared" ref="F857:G857" si="200">F858</f>
        <v>300</v>
      </c>
      <c r="G857" s="18">
        <f t="shared" si="200"/>
        <v>296.49799999999999</v>
      </c>
    </row>
    <row r="858" spans="1:7" ht="24">
      <c r="A858" s="4" t="s">
        <v>377</v>
      </c>
      <c r="B858" s="4" t="s">
        <v>19</v>
      </c>
      <c r="C858" s="5" t="s">
        <v>792</v>
      </c>
      <c r="D858" s="4">
        <v>612</v>
      </c>
      <c r="E858" s="201" t="s">
        <v>333</v>
      </c>
      <c r="F858" s="18">
        <v>300</v>
      </c>
      <c r="G858" s="18">
        <v>296.49799999999999</v>
      </c>
    </row>
    <row r="859" spans="1:7" ht="72">
      <c r="A859" s="4" t="s">
        <v>377</v>
      </c>
      <c r="B859" s="4" t="s">
        <v>19</v>
      </c>
      <c r="C859" s="5" t="s">
        <v>794</v>
      </c>
      <c r="D859" s="4"/>
      <c r="E859" s="201" t="s">
        <v>795</v>
      </c>
      <c r="F859" s="18">
        <f>F860</f>
        <v>2000</v>
      </c>
      <c r="G859" s="18">
        <f>G860</f>
        <v>2000</v>
      </c>
    </row>
    <row r="860" spans="1:7" ht="36">
      <c r="A860" s="4" t="s">
        <v>377</v>
      </c>
      <c r="B860" s="4" t="s">
        <v>19</v>
      </c>
      <c r="C860" s="5" t="s">
        <v>794</v>
      </c>
      <c r="D860" s="32" t="s">
        <v>100</v>
      </c>
      <c r="E860" s="21" t="s">
        <v>101</v>
      </c>
      <c r="F860" s="18">
        <f t="shared" ref="F860:G860" si="201">F861</f>
        <v>2000</v>
      </c>
      <c r="G860" s="18">
        <f t="shared" si="201"/>
        <v>2000</v>
      </c>
    </row>
    <row r="861" spans="1:7" ht="24">
      <c r="A861" s="4" t="s">
        <v>377</v>
      </c>
      <c r="B861" s="4" t="s">
        <v>19</v>
      </c>
      <c r="C861" s="5" t="s">
        <v>794</v>
      </c>
      <c r="D861" s="4">
        <v>612</v>
      </c>
      <c r="E861" s="201" t="s">
        <v>333</v>
      </c>
      <c r="F861" s="18">
        <v>2000</v>
      </c>
      <c r="G861" s="18">
        <v>2000</v>
      </c>
    </row>
    <row r="862" spans="1:7" ht="25.9" customHeight="1">
      <c r="A862" s="4" t="s">
        <v>377</v>
      </c>
      <c r="B862" s="4" t="s">
        <v>19</v>
      </c>
      <c r="C862" s="5" t="s">
        <v>665</v>
      </c>
      <c r="D862" s="4"/>
      <c r="E862" s="201" t="s">
        <v>666</v>
      </c>
      <c r="F862" s="18">
        <f>F866+F863</f>
        <v>7073.7039999999997</v>
      </c>
      <c r="G862" s="18">
        <f>G866+G863</f>
        <v>7073.7039999999997</v>
      </c>
    </row>
    <row r="863" spans="1:7" ht="72">
      <c r="A863" s="4" t="s">
        <v>377</v>
      </c>
      <c r="B863" s="4" t="s">
        <v>19</v>
      </c>
      <c r="C863" s="5" t="s">
        <v>667</v>
      </c>
      <c r="D863" s="4"/>
      <c r="E863" s="201" t="s">
        <v>668</v>
      </c>
      <c r="F863" s="18">
        <f t="shared" ref="F863:G864" si="202">F864</f>
        <v>1842.7</v>
      </c>
      <c r="G863" s="18">
        <f t="shared" si="202"/>
        <v>1842.7</v>
      </c>
    </row>
    <row r="864" spans="1:7" ht="36">
      <c r="A864" s="4" t="s">
        <v>377</v>
      </c>
      <c r="B864" s="4" t="s">
        <v>19</v>
      </c>
      <c r="C864" s="5" t="s">
        <v>667</v>
      </c>
      <c r="D864" s="20" t="s">
        <v>100</v>
      </c>
      <c r="E864" s="21" t="s">
        <v>101</v>
      </c>
      <c r="F864" s="18">
        <f t="shared" si="202"/>
        <v>1842.7</v>
      </c>
      <c r="G864" s="18">
        <f t="shared" si="202"/>
        <v>1842.7</v>
      </c>
    </row>
    <row r="865" spans="1:7" ht="60">
      <c r="A865" s="4" t="s">
        <v>377</v>
      </c>
      <c r="B865" s="4" t="s">
        <v>19</v>
      </c>
      <c r="C865" s="5" t="s">
        <v>667</v>
      </c>
      <c r="D865" s="4" t="s">
        <v>397</v>
      </c>
      <c r="E865" s="201" t="s">
        <v>103</v>
      </c>
      <c r="F865" s="18">
        <v>1842.7</v>
      </c>
      <c r="G865" s="18">
        <v>1842.7</v>
      </c>
    </row>
    <row r="866" spans="1:7" ht="36">
      <c r="A866" s="4" t="s">
        <v>377</v>
      </c>
      <c r="B866" s="4" t="s">
        <v>19</v>
      </c>
      <c r="C866" s="5" t="s">
        <v>669</v>
      </c>
      <c r="D866" s="4"/>
      <c r="E866" s="201" t="s">
        <v>670</v>
      </c>
      <c r="F866" s="18">
        <f t="shared" ref="F866:G867" si="203">F867</f>
        <v>5231.0039999999999</v>
      </c>
      <c r="G866" s="18">
        <f t="shared" si="203"/>
        <v>5231.0039999999999</v>
      </c>
    </row>
    <row r="867" spans="1:7" ht="36">
      <c r="A867" s="4" t="s">
        <v>377</v>
      </c>
      <c r="B867" s="4" t="s">
        <v>19</v>
      </c>
      <c r="C867" s="5" t="s">
        <v>669</v>
      </c>
      <c r="D867" s="32" t="s">
        <v>100</v>
      </c>
      <c r="E867" s="21" t="s">
        <v>101</v>
      </c>
      <c r="F867" s="18">
        <f t="shared" si="203"/>
        <v>5231.0039999999999</v>
      </c>
      <c r="G867" s="18">
        <f t="shared" si="203"/>
        <v>5231.0039999999999</v>
      </c>
    </row>
    <row r="868" spans="1:7" ht="60">
      <c r="A868" s="4" t="s">
        <v>377</v>
      </c>
      <c r="B868" s="4" t="s">
        <v>19</v>
      </c>
      <c r="C868" s="5" t="s">
        <v>669</v>
      </c>
      <c r="D868" s="4" t="s">
        <v>397</v>
      </c>
      <c r="E868" s="201" t="s">
        <v>103</v>
      </c>
      <c r="F868" s="18">
        <v>5231.0039999999999</v>
      </c>
      <c r="G868" s="18">
        <v>5231.0039999999999</v>
      </c>
    </row>
    <row r="869" spans="1:7" ht="48">
      <c r="A869" s="4" t="s">
        <v>377</v>
      </c>
      <c r="B869" s="4" t="s">
        <v>19</v>
      </c>
      <c r="C869" s="5" t="s">
        <v>671</v>
      </c>
      <c r="D869" s="4"/>
      <c r="E869" s="201" t="s">
        <v>672</v>
      </c>
      <c r="F869" s="18">
        <f>F873+F870+F876+F879+F882</f>
        <v>56635.890000000007</v>
      </c>
      <c r="G869" s="18">
        <f t="shared" ref="G869" si="204">G873+G870+G876+G879+G882</f>
        <v>56635.890000000007</v>
      </c>
    </row>
    <row r="870" spans="1:7" ht="48">
      <c r="A870" s="4" t="s">
        <v>377</v>
      </c>
      <c r="B870" s="4" t="s">
        <v>19</v>
      </c>
      <c r="C870" s="5" t="s">
        <v>673</v>
      </c>
      <c r="D870" s="4"/>
      <c r="E870" s="201" t="s">
        <v>674</v>
      </c>
      <c r="F870" s="18">
        <f t="shared" ref="F870:G871" si="205">F871</f>
        <v>45782.9</v>
      </c>
      <c r="G870" s="18">
        <f t="shared" si="205"/>
        <v>45782.9</v>
      </c>
    </row>
    <row r="871" spans="1:7" ht="36">
      <c r="A871" s="4" t="s">
        <v>377</v>
      </c>
      <c r="B871" s="4" t="s">
        <v>19</v>
      </c>
      <c r="C871" s="5" t="s">
        <v>673</v>
      </c>
      <c r="D871" s="32" t="s">
        <v>100</v>
      </c>
      <c r="E871" s="21" t="s">
        <v>101</v>
      </c>
      <c r="F871" s="18">
        <f t="shared" si="205"/>
        <v>45782.9</v>
      </c>
      <c r="G871" s="18">
        <f t="shared" si="205"/>
        <v>45782.9</v>
      </c>
    </row>
    <row r="872" spans="1:7" ht="60">
      <c r="A872" s="4" t="s">
        <v>377</v>
      </c>
      <c r="B872" s="4" t="s">
        <v>19</v>
      </c>
      <c r="C872" s="5" t="s">
        <v>673</v>
      </c>
      <c r="D872" s="4" t="s">
        <v>397</v>
      </c>
      <c r="E872" s="201" t="s">
        <v>103</v>
      </c>
      <c r="F872" s="18">
        <v>45782.9</v>
      </c>
      <c r="G872" s="18">
        <v>45782.9</v>
      </c>
    </row>
    <row r="873" spans="1:7" ht="24">
      <c r="A873" s="4" t="s">
        <v>377</v>
      </c>
      <c r="B873" s="4" t="s">
        <v>19</v>
      </c>
      <c r="C873" s="5" t="s">
        <v>675</v>
      </c>
      <c r="D873" s="4"/>
      <c r="E873" s="201" t="s">
        <v>676</v>
      </c>
      <c r="F873" s="18">
        <f t="shared" ref="F873:G874" si="206">F874</f>
        <v>8550.4</v>
      </c>
      <c r="G873" s="18">
        <f t="shared" si="206"/>
        <v>8550.4</v>
      </c>
    </row>
    <row r="874" spans="1:7" ht="36">
      <c r="A874" s="4" t="s">
        <v>377</v>
      </c>
      <c r="B874" s="4" t="s">
        <v>19</v>
      </c>
      <c r="C874" s="5" t="s">
        <v>675</v>
      </c>
      <c r="D874" s="32" t="s">
        <v>100</v>
      </c>
      <c r="E874" s="21" t="s">
        <v>101</v>
      </c>
      <c r="F874" s="18">
        <f t="shared" si="206"/>
        <v>8550.4</v>
      </c>
      <c r="G874" s="18">
        <f t="shared" si="206"/>
        <v>8550.4</v>
      </c>
    </row>
    <row r="875" spans="1:7" ht="60">
      <c r="A875" s="4" t="s">
        <v>377</v>
      </c>
      <c r="B875" s="4" t="s">
        <v>19</v>
      </c>
      <c r="C875" s="5" t="s">
        <v>675</v>
      </c>
      <c r="D875" s="4" t="s">
        <v>397</v>
      </c>
      <c r="E875" s="201" t="s">
        <v>103</v>
      </c>
      <c r="F875" s="18">
        <v>8550.4</v>
      </c>
      <c r="G875" s="18">
        <v>8550.4</v>
      </c>
    </row>
    <row r="876" spans="1:7" ht="36">
      <c r="A876" s="4" t="s">
        <v>377</v>
      </c>
      <c r="B876" s="4" t="s">
        <v>19</v>
      </c>
      <c r="C876" s="5" t="s">
        <v>677</v>
      </c>
      <c r="D876" s="4"/>
      <c r="E876" s="201" t="s">
        <v>678</v>
      </c>
      <c r="F876" s="18">
        <f t="shared" ref="F876:G877" si="207">F877</f>
        <v>419.42</v>
      </c>
      <c r="G876" s="18">
        <f t="shared" si="207"/>
        <v>419.42</v>
      </c>
    </row>
    <row r="877" spans="1:7" ht="36">
      <c r="A877" s="4" t="s">
        <v>377</v>
      </c>
      <c r="B877" s="4" t="s">
        <v>19</v>
      </c>
      <c r="C877" s="5" t="s">
        <v>677</v>
      </c>
      <c r="D877" s="32" t="s">
        <v>100</v>
      </c>
      <c r="E877" s="21" t="s">
        <v>101</v>
      </c>
      <c r="F877" s="18">
        <f t="shared" si="207"/>
        <v>419.42</v>
      </c>
      <c r="G877" s="18">
        <f t="shared" si="207"/>
        <v>419.42</v>
      </c>
    </row>
    <row r="878" spans="1:7" ht="60">
      <c r="A878" s="4" t="s">
        <v>377</v>
      </c>
      <c r="B878" s="4" t="s">
        <v>19</v>
      </c>
      <c r="C878" s="5" t="s">
        <v>677</v>
      </c>
      <c r="D878" s="4" t="s">
        <v>397</v>
      </c>
      <c r="E878" s="201" t="s">
        <v>103</v>
      </c>
      <c r="F878" s="18">
        <v>419.42</v>
      </c>
      <c r="G878" s="18">
        <v>419.42</v>
      </c>
    </row>
    <row r="879" spans="1:7" ht="24">
      <c r="A879" s="4" t="s">
        <v>377</v>
      </c>
      <c r="B879" s="4" t="s">
        <v>19</v>
      </c>
      <c r="C879" s="5" t="s">
        <v>679</v>
      </c>
      <c r="D879" s="4"/>
      <c r="E879" s="201" t="s">
        <v>680</v>
      </c>
      <c r="F879" s="18">
        <f t="shared" ref="F879:G880" si="208">F880</f>
        <v>359.49900000000002</v>
      </c>
      <c r="G879" s="18">
        <f t="shared" si="208"/>
        <v>359.49900000000002</v>
      </c>
    </row>
    <row r="880" spans="1:7" ht="36">
      <c r="A880" s="4" t="s">
        <v>377</v>
      </c>
      <c r="B880" s="4" t="s">
        <v>19</v>
      </c>
      <c r="C880" s="5" t="s">
        <v>679</v>
      </c>
      <c r="D880" s="32" t="s">
        <v>100</v>
      </c>
      <c r="E880" s="21" t="s">
        <v>101</v>
      </c>
      <c r="F880" s="18">
        <f t="shared" si="208"/>
        <v>359.49900000000002</v>
      </c>
      <c r="G880" s="18">
        <f t="shared" si="208"/>
        <v>359.49900000000002</v>
      </c>
    </row>
    <row r="881" spans="1:7" ht="60">
      <c r="A881" s="4" t="s">
        <v>377</v>
      </c>
      <c r="B881" s="4" t="s">
        <v>19</v>
      </c>
      <c r="C881" s="5" t="s">
        <v>679</v>
      </c>
      <c r="D881" s="4" t="s">
        <v>397</v>
      </c>
      <c r="E881" s="201" t="s">
        <v>103</v>
      </c>
      <c r="F881" s="18">
        <v>359.49900000000002</v>
      </c>
      <c r="G881" s="18">
        <v>359.49900000000002</v>
      </c>
    </row>
    <row r="882" spans="1:7" ht="26.45" customHeight="1">
      <c r="A882" s="4" t="s">
        <v>377</v>
      </c>
      <c r="B882" s="4" t="s">
        <v>19</v>
      </c>
      <c r="C882" s="5" t="s">
        <v>681</v>
      </c>
      <c r="D882" s="4"/>
      <c r="E882" s="201" t="s">
        <v>682</v>
      </c>
      <c r="F882" s="18">
        <f>F883</f>
        <v>1523.671</v>
      </c>
      <c r="G882" s="18">
        <f t="shared" ref="G882:G883" si="209">G883</f>
        <v>1523.671</v>
      </c>
    </row>
    <row r="883" spans="1:7" ht="36">
      <c r="A883" s="4" t="s">
        <v>377</v>
      </c>
      <c r="B883" s="4" t="s">
        <v>19</v>
      </c>
      <c r="C883" s="5" t="s">
        <v>681</v>
      </c>
      <c r="D883" s="32" t="s">
        <v>100</v>
      </c>
      <c r="E883" s="21" t="s">
        <v>101</v>
      </c>
      <c r="F883" s="18">
        <f>F884</f>
        <v>1523.671</v>
      </c>
      <c r="G883" s="18">
        <f t="shared" si="209"/>
        <v>1523.671</v>
      </c>
    </row>
    <row r="884" spans="1:7" ht="60">
      <c r="A884" s="4" t="s">
        <v>377</v>
      </c>
      <c r="B884" s="4" t="s">
        <v>19</v>
      </c>
      <c r="C884" s="5" t="s">
        <v>681</v>
      </c>
      <c r="D884" s="4" t="s">
        <v>397</v>
      </c>
      <c r="E884" s="201" t="s">
        <v>103</v>
      </c>
      <c r="F884" s="18">
        <v>1523.671</v>
      </c>
      <c r="G884" s="18">
        <v>1523.671</v>
      </c>
    </row>
    <row r="885" spans="1:7" ht="36">
      <c r="A885" s="4" t="s">
        <v>377</v>
      </c>
      <c r="B885" s="4" t="s">
        <v>19</v>
      </c>
      <c r="C885" s="5" t="s">
        <v>683</v>
      </c>
      <c r="D885" s="4"/>
      <c r="E885" s="201" t="s">
        <v>684</v>
      </c>
      <c r="F885" s="18">
        <f>F889+F886</f>
        <v>1250.806</v>
      </c>
      <c r="G885" s="18">
        <f>G889+G886</f>
        <v>1250.806</v>
      </c>
    </row>
    <row r="886" spans="1:7" ht="36">
      <c r="A886" s="4" t="s">
        <v>377</v>
      </c>
      <c r="B886" s="4" t="s">
        <v>19</v>
      </c>
      <c r="C886" s="5" t="s">
        <v>685</v>
      </c>
      <c r="D886" s="4"/>
      <c r="E886" s="201" t="s">
        <v>686</v>
      </c>
      <c r="F886" s="44">
        <f t="shared" ref="F886:G887" si="210">F887</f>
        <v>620.4</v>
      </c>
      <c r="G886" s="44">
        <f t="shared" si="210"/>
        <v>620.4</v>
      </c>
    </row>
    <row r="887" spans="1:7" ht="36">
      <c r="A887" s="4" t="s">
        <v>377</v>
      </c>
      <c r="B887" s="4" t="s">
        <v>19</v>
      </c>
      <c r="C887" s="5" t="s">
        <v>685</v>
      </c>
      <c r="D887" s="32" t="s">
        <v>100</v>
      </c>
      <c r="E887" s="21" t="s">
        <v>101</v>
      </c>
      <c r="F887" s="44">
        <f t="shared" si="210"/>
        <v>620.4</v>
      </c>
      <c r="G887" s="44">
        <f t="shared" si="210"/>
        <v>620.4</v>
      </c>
    </row>
    <row r="888" spans="1:7" ht="24">
      <c r="A888" s="4" t="s">
        <v>377</v>
      </c>
      <c r="B888" s="4" t="s">
        <v>19</v>
      </c>
      <c r="C888" s="5" t="s">
        <v>685</v>
      </c>
      <c r="D888" s="4">
        <v>612</v>
      </c>
      <c r="E888" s="201" t="s">
        <v>333</v>
      </c>
      <c r="F888" s="44">
        <v>620.4</v>
      </c>
      <c r="G888" s="44">
        <v>620.4</v>
      </c>
    </row>
    <row r="889" spans="1:7" ht="37.15" customHeight="1">
      <c r="A889" s="4" t="s">
        <v>377</v>
      </c>
      <c r="B889" s="4" t="s">
        <v>19</v>
      </c>
      <c r="C889" s="5" t="s">
        <v>687</v>
      </c>
      <c r="D889" s="4"/>
      <c r="E889" s="201" t="s">
        <v>688</v>
      </c>
      <c r="F889" s="18">
        <f t="shared" ref="F889:G890" si="211">F890</f>
        <v>630.40599999999995</v>
      </c>
      <c r="G889" s="18">
        <f t="shared" si="211"/>
        <v>630.40599999999995</v>
      </c>
    </row>
    <row r="890" spans="1:7" ht="36">
      <c r="A890" s="4" t="s">
        <v>377</v>
      </c>
      <c r="B890" s="4" t="s">
        <v>19</v>
      </c>
      <c r="C890" s="5" t="s">
        <v>687</v>
      </c>
      <c r="D890" s="32" t="s">
        <v>100</v>
      </c>
      <c r="E890" s="21" t="s">
        <v>101</v>
      </c>
      <c r="F890" s="18">
        <f t="shared" si="211"/>
        <v>630.40599999999995</v>
      </c>
      <c r="G890" s="18">
        <f t="shared" si="211"/>
        <v>630.40599999999995</v>
      </c>
    </row>
    <row r="891" spans="1:7" ht="24">
      <c r="A891" s="4" t="s">
        <v>377</v>
      </c>
      <c r="B891" s="4" t="s">
        <v>19</v>
      </c>
      <c r="C891" s="5" t="s">
        <v>687</v>
      </c>
      <c r="D891" s="4">
        <v>612</v>
      </c>
      <c r="E891" s="201" t="s">
        <v>333</v>
      </c>
      <c r="F891" s="18">
        <v>630.40599999999995</v>
      </c>
      <c r="G891" s="18">
        <v>630.40599999999995</v>
      </c>
    </row>
    <row r="892" spans="1:7" ht="24">
      <c r="A892" s="4" t="s">
        <v>377</v>
      </c>
      <c r="B892" s="4" t="s">
        <v>19</v>
      </c>
      <c r="C892" s="5" t="s">
        <v>689</v>
      </c>
      <c r="D892" s="4"/>
      <c r="E892" s="201" t="s">
        <v>690</v>
      </c>
      <c r="F892" s="18">
        <f>F893+F896</f>
        <v>8189.2</v>
      </c>
      <c r="G892" s="18">
        <f>G893+G896</f>
        <v>8189.2</v>
      </c>
    </row>
    <row r="893" spans="1:7" ht="60">
      <c r="A893" s="4" t="s">
        <v>377</v>
      </c>
      <c r="B893" s="4" t="s">
        <v>19</v>
      </c>
      <c r="C893" s="5" t="s">
        <v>691</v>
      </c>
      <c r="D893" s="4"/>
      <c r="E893" s="201" t="s">
        <v>692</v>
      </c>
      <c r="F893" s="18">
        <f>F894</f>
        <v>7434</v>
      </c>
      <c r="G893" s="18">
        <f>G894</f>
        <v>7434</v>
      </c>
    </row>
    <row r="894" spans="1:7" ht="36">
      <c r="A894" s="4" t="s">
        <v>377</v>
      </c>
      <c r="B894" s="4" t="s">
        <v>19</v>
      </c>
      <c r="C894" s="5" t="s">
        <v>691</v>
      </c>
      <c r="D894" s="32" t="s">
        <v>100</v>
      </c>
      <c r="E894" s="21" t="s">
        <v>101</v>
      </c>
      <c r="F894" s="18">
        <f>F895</f>
        <v>7434</v>
      </c>
      <c r="G894" s="18">
        <f t="shared" ref="G894" si="212">G895</f>
        <v>7434</v>
      </c>
    </row>
    <row r="895" spans="1:7" ht="60">
      <c r="A895" s="4" t="s">
        <v>377</v>
      </c>
      <c r="B895" s="4" t="s">
        <v>19</v>
      </c>
      <c r="C895" s="5" t="s">
        <v>691</v>
      </c>
      <c r="D895" s="4" t="s">
        <v>397</v>
      </c>
      <c r="E895" s="201" t="s">
        <v>103</v>
      </c>
      <c r="F895" s="18">
        <v>7434</v>
      </c>
      <c r="G895" s="18">
        <v>7434</v>
      </c>
    </row>
    <row r="896" spans="1:7" ht="48" customHeight="1">
      <c r="A896" s="4" t="s">
        <v>377</v>
      </c>
      <c r="B896" s="4" t="s">
        <v>19</v>
      </c>
      <c r="C896" s="5" t="s">
        <v>871</v>
      </c>
      <c r="D896" s="4"/>
      <c r="E896" s="201" t="s">
        <v>870</v>
      </c>
      <c r="F896" s="18">
        <f>F897</f>
        <v>755.2</v>
      </c>
      <c r="G896" s="18">
        <f>G897</f>
        <v>755.2</v>
      </c>
    </row>
    <row r="897" spans="1:7" ht="36">
      <c r="A897" s="4" t="s">
        <v>377</v>
      </c>
      <c r="B897" s="4" t="s">
        <v>19</v>
      </c>
      <c r="C897" s="5" t="s">
        <v>871</v>
      </c>
      <c r="D897" s="32" t="s">
        <v>100</v>
      </c>
      <c r="E897" s="21" t="s">
        <v>101</v>
      </c>
      <c r="F897" s="18">
        <f>F898</f>
        <v>755.2</v>
      </c>
      <c r="G897" s="18">
        <f t="shared" ref="G897" si="213">G898</f>
        <v>755.2</v>
      </c>
    </row>
    <row r="898" spans="1:7" ht="60">
      <c r="A898" s="4" t="s">
        <v>377</v>
      </c>
      <c r="B898" s="4" t="s">
        <v>19</v>
      </c>
      <c r="C898" s="5" t="s">
        <v>871</v>
      </c>
      <c r="D898" s="4" t="s">
        <v>397</v>
      </c>
      <c r="E898" s="201" t="s">
        <v>103</v>
      </c>
      <c r="F898" s="18">
        <v>755.2</v>
      </c>
      <c r="G898" s="18">
        <v>755.2</v>
      </c>
    </row>
    <row r="899" spans="1:7" ht="48">
      <c r="A899" s="4" t="s">
        <v>377</v>
      </c>
      <c r="B899" s="4" t="s">
        <v>19</v>
      </c>
      <c r="C899" s="5" t="s">
        <v>693</v>
      </c>
      <c r="D899" s="4"/>
      <c r="E899" s="201" t="s">
        <v>694</v>
      </c>
      <c r="F899" s="18">
        <f>F900</f>
        <v>4550</v>
      </c>
      <c r="G899" s="18">
        <f>G900</f>
        <v>4550</v>
      </c>
    </row>
    <row r="900" spans="1:7" ht="48">
      <c r="A900" s="4" t="s">
        <v>377</v>
      </c>
      <c r="B900" s="4" t="s">
        <v>19</v>
      </c>
      <c r="C900" s="5" t="s">
        <v>695</v>
      </c>
      <c r="D900" s="4"/>
      <c r="E900" s="201" t="s">
        <v>696</v>
      </c>
      <c r="F900" s="18">
        <f t="shared" ref="F900:G901" si="214">F901</f>
        <v>4550</v>
      </c>
      <c r="G900" s="18">
        <f t="shared" si="214"/>
        <v>4550</v>
      </c>
    </row>
    <row r="901" spans="1:7" ht="36">
      <c r="A901" s="4" t="s">
        <v>377</v>
      </c>
      <c r="B901" s="4" t="s">
        <v>19</v>
      </c>
      <c r="C901" s="5" t="s">
        <v>695</v>
      </c>
      <c r="D901" s="32" t="s">
        <v>100</v>
      </c>
      <c r="E901" s="21" t="s">
        <v>101</v>
      </c>
      <c r="F901" s="18">
        <f t="shared" si="214"/>
        <v>4550</v>
      </c>
      <c r="G901" s="18">
        <f t="shared" si="214"/>
        <v>4550</v>
      </c>
    </row>
    <row r="902" spans="1:7" ht="24">
      <c r="A902" s="4" t="s">
        <v>377</v>
      </c>
      <c r="B902" s="4" t="s">
        <v>19</v>
      </c>
      <c r="C902" s="5" t="s">
        <v>695</v>
      </c>
      <c r="D902" s="4">
        <v>612</v>
      </c>
      <c r="E902" s="201" t="s">
        <v>333</v>
      </c>
      <c r="F902" s="18">
        <v>4550</v>
      </c>
      <c r="G902" s="18">
        <v>4550</v>
      </c>
    </row>
    <row r="903" spans="1:7" ht="36">
      <c r="A903" s="4" t="s">
        <v>377</v>
      </c>
      <c r="B903" s="4" t="s">
        <v>19</v>
      </c>
      <c r="C903" s="12" t="s">
        <v>465</v>
      </c>
      <c r="D903" s="15"/>
      <c r="E903" s="16" t="s">
        <v>466</v>
      </c>
      <c r="F903" s="17">
        <f>F904</f>
        <v>4690.1850000000004</v>
      </c>
      <c r="G903" s="17">
        <f>G904</f>
        <v>4690.067</v>
      </c>
    </row>
    <row r="904" spans="1:7" ht="48">
      <c r="A904" s="4" t="s">
        <v>377</v>
      </c>
      <c r="B904" s="4" t="s">
        <v>19</v>
      </c>
      <c r="C904" s="5" t="s">
        <v>467</v>
      </c>
      <c r="D904" s="4"/>
      <c r="E904" s="201" t="s">
        <v>468</v>
      </c>
      <c r="F904" s="18">
        <f>F905</f>
        <v>4690.1850000000004</v>
      </c>
      <c r="G904" s="18">
        <f>G905</f>
        <v>4690.067</v>
      </c>
    </row>
    <row r="905" spans="1:7" ht="24">
      <c r="A905" s="4" t="s">
        <v>377</v>
      </c>
      <c r="B905" s="4" t="s">
        <v>19</v>
      </c>
      <c r="C905" s="5" t="s">
        <v>469</v>
      </c>
      <c r="D905" s="4"/>
      <c r="E905" s="201" t="s">
        <v>470</v>
      </c>
      <c r="F905" s="18">
        <f>F909+F906+F915+F918+F912+F921+F927+F924</f>
        <v>4690.1850000000004</v>
      </c>
      <c r="G905" s="18">
        <f>G909+G906+G915+G918+G912+G921+G927+G924</f>
        <v>4690.067</v>
      </c>
    </row>
    <row r="906" spans="1:7" ht="48">
      <c r="A906" s="4" t="s">
        <v>377</v>
      </c>
      <c r="B906" s="4" t="s">
        <v>19</v>
      </c>
      <c r="C906" s="5" t="s">
        <v>697</v>
      </c>
      <c r="D906" s="4"/>
      <c r="E906" s="201" t="s">
        <v>698</v>
      </c>
      <c r="F906" s="18">
        <f>F907</f>
        <v>478.37200000000001</v>
      </c>
      <c r="G906" s="18">
        <f>G907</f>
        <v>478.37200000000001</v>
      </c>
    </row>
    <row r="907" spans="1:7" ht="36">
      <c r="A907" s="4" t="s">
        <v>377</v>
      </c>
      <c r="B907" s="4" t="s">
        <v>19</v>
      </c>
      <c r="C907" s="5" t="s">
        <v>697</v>
      </c>
      <c r="D907" s="32" t="s">
        <v>100</v>
      </c>
      <c r="E907" s="21" t="s">
        <v>101</v>
      </c>
      <c r="F907" s="18">
        <f>F908</f>
        <v>478.37200000000001</v>
      </c>
      <c r="G907" s="18">
        <f>G908</f>
        <v>478.37200000000001</v>
      </c>
    </row>
    <row r="908" spans="1:7" ht="24">
      <c r="A908" s="4" t="s">
        <v>377</v>
      </c>
      <c r="B908" s="4" t="s">
        <v>19</v>
      </c>
      <c r="C908" s="5" t="s">
        <v>697</v>
      </c>
      <c r="D908" s="4">
        <v>612</v>
      </c>
      <c r="E908" s="201" t="s">
        <v>333</v>
      </c>
      <c r="F908" s="18">
        <v>478.37200000000001</v>
      </c>
      <c r="G908" s="18">
        <v>478.37200000000001</v>
      </c>
    </row>
    <row r="909" spans="1:7" ht="36">
      <c r="A909" s="4" t="s">
        <v>377</v>
      </c>
      <c r="B909" s="4" t="s">
        <v>19</v>
      </c>
      <c r="C909" s="5" t="s">
        <v>699</v>
      </c>
      <c r="D909" s="4"/>
      <c r="E909" s="201" t="s">
        <v>700</v>
      </c>
      <c r="F909" s="18">
        <f>F910</f>
        <v>1785.549</v>
      </c>
      <c r="G909" s="18">
        <f t="shared" ref="G909:G910" si="215">G910</f>
        <v>1785.549</v>
      </c>
    </row>
    <row r="910" spans="1:7" ht="36">
      <c r="A910" s="4" t="s">
        <v>377</v>
      </c>
      <c r="B910" s="4" t="s">
        <v>19</v>
      </c>
      <c r="C910" s="5" t="s">
        <v>699</v>
      </c>
      <c r="D910" s="32" t="s">
        <v>100</v>
      </c>
      <c r="E910" s="21" t="s">
        <v>101</v>
      </c>
      <c r="F910" s="18">
        <f>F911</f>
        <v>1785.549</v>
      </c>
      <c r="G910" s="18">
        <f t="shared" si="215"/>
        <v>1785.549</v>
      </c>
    </row>
    <row r="911" spans="1:7" ht="24">
      <c r="A911" s="4" t="s">
        <v>377</v>
      </c>
      <c r="B911" s="4" t="s">
        <v>19</v>
      </c>
      <c r="C911" s="5" t="s">
        <v>699</v>
      </c>
      <c r="D911" s="4">
        <v>612</v>
      </c>
      <c r="E911" s="201" t="s">
        <v>333</v>
      </c>
      <c r="F911" s="18">
        <v>1785.549</v>
      </c>
      <c r="G911" s="18">
        <v>1785.549</v>
      </c>
    </row>
    <row r="912" spans="1:7" ht="72">
      <c r="A912" s="4" t="s">
        <v>377</v>
      </c>
      <c r="B912" s="4" t="s">
        <v>19</v>
      </c>
      <c r="C912" s="5" t="s">
        <v>701</v>
      </c>
      <c r="D912" s="4"/>
      <c r="E912" s="201" t="s">
        <v>702</v>
      </c>
      <c r="F912" s="18">
        <f>F913</f>
        <v>44.7</v>
      </c>
      <c r="G912" s="18">
        <f>G913</f>
        <v>44.639000000000003</v>
      </c>
    </row>
    <row r="913" spans="1:7" ht="36">
      <c r="A913" s="4" t="s">
        <v>377</v>
      </c>
      <c r="B913" s="4" t="s">
        <v>19</v>
      </c>
      <c r="C913" s="5" t="s">
        <v>701</v>
      </c>
      <c r="D913" s="32" t="s">
        <v>100</v>
      </c>
      <c r="E913" s="21" t="s">
        <v>101</v>
      </c>
      <c r="F913" s="18">
        <f>F914</f>
        <v>44.7</v>
      </c>
      <c r="G913" s="18">
        <f t="shared" ref="G913" si="216">G914</f>
        <v>44.639000000000003</v>
      </c>
    </row>
    <row r="914" spans="1:7" ht="24">
      <c r="A914" s="4" t="s">
        <v>377</v>
      </c>
      <c r="B914" s="4" t="s">
        <v>19</v>
      </c>
      <c r="C914" s="5" t="s">
        <v>701</v>
      </c>
      <c r="D914" s="4">
        <v>612</v>
      </c>
      <c r="E914" s="201" t="s">
        <v>333</v>
      </c>
      <c r="F914" s="18">
        <v>44.7</v>
      </c>
      <c r="G914" s="18">
        <v>44.639000000000003</v>
      </c>
    </row>
    <row r="915" spans="1:7" ht="48">
      <c r="A915" s="4" t="s">
        <v>377</v>
      </c>
      <c r="B915" s="4" t="s">
        <v>19</v>
      </c>
      <c r="C915" s="5" t="s">
        <v>703</v>
      </c>
      <c r="D915" s="4"/>
      <c r="E915" s="201" t="s">
        <v>704</v>
      </c>
      <c r="F915" s="18">
        <f>F916</f>
        <v>481.66399999999999</v>
      </c>
      <c r="G915" s="18">
        <f t="shared" ref="G915:G916" si="217">G916</f>
        <v>481.66300000000001</v>
      </c>
    </row>
    <row r="916" spans="1:7" ht="36">
      <c r="A916" s="4" t="s">
        <v>377</v>
      </c>
      <c r="B916" s="4" t="s">
        <v>19</v>
      </c>
      <c r="C916" s="5" t="s">
        <v>703</v>
      </c>
      <c r="D916" s="32" t="s">
        <v>100</v>
      </c>
      <c r="E916" s="21" t="s">
        <v>101</v>
      </c>
      <c r="F916" s="18">
        <f>F917</f>
        <v>481.66399999999999</v>
      </c>
      <c r="G916" s="18">
        <f t="shared" si="217"/>
        <v>481.66300000000001</v>
      </c>
    </row>
    <row r="917" spans="1:7" ht="24">
      <c r="A917" s="4" t="s">
        <v>377</v>
      </c>
      <c r="B917" s="4" t="s">
        <v>19</v>
      </c>
      <c r="C917" s="5" t="s">
        <v>703</v>
      </c>
      <c r="D917" s="4">
        <v>612</v>
      </c>
      <c r="E917" s="201" t="s">
        <v>333</v>
      </c>
      <c r="F917" s="18">
        <v>481.66399999999999</v>
      </c>
      <c r="G917" s="18">
        <v>481.66300000000001</v>
      </c>
    </row>
    <row r="918" spans="1:7" ht="36">
      <c r="A918" s="4" t="s">
        <v>377</v>
      </c>
      <c r="B918" s="4" t="s">
        <v>19</v>
      </c>
      <c r="C918" s="5" t="s">
        <v>705</v>
      </c>
      <c r="D918" s="4"/>
      <c r="E918" s="201" t="s">
        <v>706</v>
      </c>
      <c r="F918" s="18">
        <f>F919</f>
        <v>1797.8340000000001</v>
      </c>
      <c r="G918" s="18">
        <f t="shared" ref="G918:G919" si="218">G919</f>
        <v>1797.8340000000001</v>
      </c>
    </row>
    <row r="919" spans="1:7" ht="36">
      <c r="A919" s="4" t="s">
        <v>377</v>
      </c>
      <c r="B919" s="4" t="s">
        <v>19</v>
      </c>
      <c r="C919" s="5" t="s">
        <v>705</v>
      </c>
      <c r="D919" s="32" t="s">
        <v>100</v>
      </c>
      <c r="E919" s="21" t="s">
        <v>101</v>
      </c>
      <c r="F919" s="18">
        <f>F920</f>
        <v>1797.8340000000001</v>
      </c>
      <c r="G919" s="18">
        <f t="shared" si="218"/>
        <v>1797.8340000000001</v>
      </c>
    </row>
    <row r="920" spans="1:7" ht="24">
      <c r="A920" s="4" t="s">
        <v>377</v>
      </c>
      <c r="B920" s="4" t="s">
        <v>19</v>
      </c>
      <c r="C920" s="5" t="s">
        <v>705</v>
      </c>
      <c r="D920" s="4">
        <v>612</v>
      </c>
      <c r="E920" s="201" t="s">
        <v>333</v>
      </c>
      <c r="F920" s="18">
        <v>1797.8340000000001</v>
      </c>
      <c r="G920" s="18">
        <v>1797.8340000000001</v>
      </c>
    </row>
    <row r="921" spans="1:7" ht="72">
      <c r="A921" s="4" t="s">
        <v>377</v>
      </c>
      <c r="B921" s="4" t="s">
        <v>19</v>
      </c>
      <c r="C921" s="5" t="s">
        <v>707</v>
      </c>
      <c r="D921" s="4"/>
      <c r="E921" s="201" t="s">
        <v>708</v>
      </c>
      <c r="F921" s="18">
        <f>F922</f>
        <v>45</v>
      </c>
      <c r="G921" s="18">
        <f t="shared" ref="G921:G922" si="219">G922</f>
        <v>44.945999999999998</v>
      </c>
    </row>
    <row r="922" spans="1:7" ht="36">
      <c r="A922" s="4" t="s">
        <v>377</v>
      </c>
      <c r="B922" s="4" t="s">
        <v>19</v>
      </c>
      <c r="C922" s="5" t="s">
        <v>707</v>
      </c>
      <c r="D922" s="32" t="s">
        <v>100</v>
      </c>
      <c r="E922" s="21" t="s">
        <v>101</v>
      </c>
      <c r="F922" s="18">
        <f>F923</f>
        <v>45</v>
      </c>
      <c r="G922" s="18">
        <f t="shared" si="219"/>
        <v>44.945999999999998</v>
      </c>
    </row>
    <row r="923" spans="1:7" ht="24">
      <c r="A923" s="4" t="s">
        <v>377</v>
      </c>
      <c r="B923" s="4" t="s">
        <v>19</v>
      </c>
      <c r="C923" s="5" t="s">
        <v>707</v>
      </c>
      <c r="D923" s="4">
        <v>612</v>
      </c>
      <c r="E923" s="201" t="s">
        <v>333</v>
      </c>
      <c r="F923" s="18">
        <v>45</v>
      </c>
      <c r="G923" s="18">
        <v>44.945999999999998</v>
      </c>
    </row>
    <row r="924" spans="1:7" ht="48">
      <c r="A924" s="4" t="s">
        <v>377</v>
      </c>
      <c r="B924" s="4" t="s">
        <v>19</v>
      </c>
      <c r="C924" s="5" t="s">
        <v>781</v>
      </c>
      <c r="D924" s="4"/>
      <c r="E924" s="201" t="s">
        <v>780</v>
      </c>
      <c r="F924" s="18">
        <f>F925</f>
        <v>25.202999999999999</v>
      </c>
      <c r="G924" s="18">
        <f t="shared" ref="G924:G925" si="220">G925</f>
        <v>25.202000000000002</v>
      </c>
    </row>
    <row r="925" spans="1:7" ht="36">
      <c r="A925" s="4" t="s">
        <v>377</v>
      </c>
      <c r="B925" s="4" t="s">
        <v>19</v>
      </c>
      <c r="C925" s="5" t="s">
        <v>781</v>
      </c>
      <c r="D925" s="32" t="s">
        <v>100</v>
      </c>
      <c r="E925" s="21" t="s">
        <v>101</v>
      </c>
      <c r="F925" s="18">
        <f>F926</f>
        <v>25.202999999999999</v>
      </c>
      <c r="G925" s="18">
        <f t="shared" si="220"/>
        <v>25.202000000000002</v>
      </c>
    </row>
    <row r="926" spans="1:7" ht="24">
      <c r="A926" s="4" t="s">
        <v>377</v>
      </c>
      <c r="B926" s="4" t="s">
        <v>19</v>
      </c>
      <c r="C926" s="5" t="s">
        <v>781</v>
      </c>
      <c r="D926" s="4">
        <v>612</v>
      </c>
      <c r="E926" s="201" t="s">
        <v>333</v>
      </c>
      <c r="F926" s="18">
        <v>25.202999999999999</v>
      </c>
      <c r="G926" s="18">
        <v>25.202000000000002</v>
      </c>
    </row>
    <row r="927" spans="1:7" ht="48">
      <c r="A927" s="4" t="s">
        <v>377</v>
      </c>
      <c r="B927" s="4" t="s">
        <v>19</v>
      </c>
      <c r="C927" s="5" t="s">
        <v>782</v>
      </c>
      <c r="D927" s="4"/>
      <c r="E927" s="201" t="s">
        <v>783</v>
      </c>
      <c r="F927" s="18">
        <f>F928</f>
        <v>31.863</v>
      </c>
      <c r="G927" s="18">
        <f t="shared" ref="G927:G928" si="221">G928</f>
        <v>31.861999999999998</v>
      </c>
    </row>
    <row r="928" spans="1:7" ht="36">
      <c r="A928" s="4" t="s">
        <v>377</v>
      </c>
      <c r="B928" s="4" t="s">
        <v>19</v>
      </c>
      <c r="C928" s="5" t="s">
        <v>782</v>
      </c>
      <c r="D928" s="32" t="s">
        <v>100</v>
      </c>
      <c r="E928" s="21" t="s">
        <v>101</v>
      </c>
      <c r="F928" s="18">
        <f>F929</f>
        <v>31.863</v>
      </c>
      <c r="G928" s="18">
        <f t="shared" si="221"/>
        <v>31.861999999999998</v>
      </c>
    </row>
    <row r="929" spans="1:7" ht="24">
      <c r="A929" s="4" t="s">
        <v>377</v>
      </c>
      <c r="B929" s="4" t="s">
        <v>19</v>
      </c>
      <c r="C929" s="5" t="s">
        <v>782</v>
      </c>
      <c r="D929" s="4">
        <v>612</v>
      </c>
      <c r="E929" s="201" t="s">
        <v>333</v>
      </c>
      <c r="F929" s="18">
        <v>31.863</v>
      </c>
      <c r="G929" s="18">
        <v>31.861999999999998</v>
      </c>
    </row>
    <row r="930" spans="1:7">
      <c r="A930" s="11" t="s">
        <v>377</v>
      </c>
      <c r="B930" s="11" t="s">
        <v>41</v>
      </c>
      <c r="C930" s="11"/>
      <c r="D930" s="24"/>
      <c r="E930" s="13" t="s">
        <v>709</v>
      </c>
      <c r="F930" s="14">
        <f>F931+F972+F989</f>
        <v>187626.497</v>
      </c>
      <c r="G930" s="14">
        <f>G931+G972+G989</f>
        <v>184678.05800000002</v>
      </c>
    </row>
    <row r="931" spans="1:7" ht="36">
      <c r="A931" s="5" t="s">
        <v>377</v>
      </c>
      <c r="B931" s="5" t="s">
        <v>41</v>
      </c>
      <c r="C931" s="12" t="s">
        <v>380</v>
      </c>
      <c r="D931" s="15"/>
      <c r="E931" s="16" t="s">
        <v>381</v>
      </c>
      <c r="F931" s="18">
        <f t="shared" ref="F931:G931" si="222">F932</f>
        <v>149609.32</v>
      </c>
      <c r="G931" s="18">
        <f t="shared" si="222"/>
        <v>149352.617</v>
      </c>
    </row>
    <row r="932" spans="1:7" ht="24">
      <c r="A932" s="5" t="s">
        <v>377</v>
      </c>
      <c r="B932" s="5" t="s">
        <v>41</v>
      </c>
      <c r="C932" s="5" t="s">
        <v>391</v>
      </c>
      <c r="D932" s="4"/>
      <c r="E932" s="201" t="s">
        <v>392</v>
      </c>
      <c r="F932" s="18">
        <f>F933+F968</f>
        <v>149609.32</v>
      </c>
      <c r="G932" s="18">
        <f>G933+G968</f>
        <v>149352.617</v>
      </c>
    </row>
    <row r="933" spans="1:7" ht="48">
      <c r="A933" s="5" t="s">
        <v>377</v>
      </c>
      <c r="B933" s="5" t="s">
        <v>41</v>
      </c>
      <c r="C933" s="5" t="s">
        <v>393</v>
      </c>
      <c r="D933" s="4"/>
      <c r="E933" s="201" t="s">
        <v>394</v>
      </c>
      <c r="F933" s="18">
        <f>F934+F940+F944+F937+F948+F951+F954+F957+F960+F964</f>
        <v>148833.22</v>
      </c>
      <c r="G933" s="18">
        <f>G934+G940+G944+G937+G948+G951+G954+G957+G960+G964</f>
        <v>148576.51699999999</v>
      </c>
    </row>
    <row r="934" spans="1:7" ht="24">
      <c r="A934" s="5" t="s">
        <v>377</v>
      </c>
      <c r="B934" s="5" t="s">
        <v>41</v>
      </c>
      <c r="C934" s="5" t="s">
        <v>710</v>
      </c>
      <c r="D934" s="4"/>
      <c r="E934" s="201" t="s">
        <v>711</v>
      </c>
      <c r="F934" s="18">
        <f t="shared" ref="F934:G935" si="223">F935</f>
        <v>70425.03</v>
      </c>
      <c r="G934" s="18">
        <f t="shared" si="223"/>
        <v>70425.03</v>
      </c>
    </row>
    <row r="935" spans="1:7" ht="36">
      <c r="A935" s="5" t="s">
        <v>377</v>
      </c>
      <c r="B935" s="5" t="s">
        <v>41</v>
      </c>
      <c r="C935" s="5" t="s">
        <v>710</v>
      </c>
      <c r="D935" s="32" t="s">
        <v>100</v>
      </c>
      <c r="E935" s="21" t="s">
        <v>101</v>
      </c>
      <c r="F935" s="18">
        <f t="shared" si="223"/>
        <v>70425.03</v>
      </c>
      <c r="G935" s="18">
        <f t="shared" si="223"/>
        <v>70425.03</v>
      </c>
    </row>
    <row r="936" spans="1:7" ht="60">
      <c r="A936" s="5" t="s">
        <v>377</v>
      </c>
      <c r="B936" s="5" t="s">
        <v>41</v>
      </c>
      <c r="C936" s="5" t="s">
        <v>710</v>
      </c>
      <c r="D936" s="4" t="s">
        <v>397</v>
      </c>
      <c r="E936" s="201" t="s">
        <v>103</v>
      </c>
      <c r="F936" s="18">
        <v>70425.03</v>
      </c>
      <c r="G936" s="18">
        <v>70425.03</v>
      </c>
    </row>
    <row r="937" spans="1:7" ht="36">
      <c r="A937" s="5" t="s">
        <v>377</v>
      </c>
      <c r="B937" s="5" t="s">
        <v>41</v>
      </c>
      <c r="C937" s="5" t="s">
        <v>712</v>
      </c>
      <c r="D937" s="4"/>
      <c r="E937" s="201" t="s">
        <v>713</v>
      </c>
      <c r="F937" s="18">
        <f t="shared" ref="F937:G938" si="224">F938</f>
        <v>1890.6</v>
      </c>
      <c r="G937" s="18">
        <f t="shared" si="224"/>
        <v>1890.6</v>
      </c>
    </row>
    <row r="938" spans="1:7" ht="36">
      <c r="A938" s="5" t="s">
        <v>377</v>
      </c>
      <c r="B938" s="5" t="s">
        <v>41</v>
      </c>
      <c r="C938" s="5" t="s">
        <v>712</v>
      </c>
      <c r="D938" s="32" t="s">
        <v>100</v>
      </c>
      <c r="E938" s="21" t="s">
        <v>101</v>
      </c>
      <c r="F938" s="18">
        <f t="shared" si="224"/>
        <v>1890.6</v>
      </c>
      <c r="G938" s="18">
        <f t="shared" si="224"/>
        <v>1890.6</v>
      </c>
    </row>
    <row r="939" spans="1:7" ht="24">
      <c r="A939" s="5" t="s">
        <v>377</v>
      </c>
      <c r="B939" s="5" t="s">
        <v>41</v>
      </c>
      <c r="C939" s="5" t="s">
        <v>712</v>
      </c>
      <c r="D939" s="4">
        <v>612</v>
      </c>
      <c r="E939" s="201" t="s">
        <v>333</v>
      </c>
      <c r="F939" s="18">
        <v>1890.6</v>
      </c>
      <c r="G939" s="18">
        <v>1890.6</v>
      </c>
    </row>
    <row r="940" spans="1:7" ht="36">
      <c r="A940" s="5" t="s">
        <v>377</v>
      </c>
      <c r="B940" s="5" t="s">
        <v>41</v>
      </c>
      <c r="C940" s="5" t="s">
        <v>395</v>
      </c>
      <c r="D940" s="4"/>
      <c r="E940" s="201" t="s">
        <v>396</v>
      </c>
      <c r="F940" s="18">
        <f t="shared" ref="F940:G940" si="225">F941</f>
        <v>66684.27900000001</v>
      </c>
      <c r="G940" s="18">
        <f t="shared" si="225"/>
        <v>66437.684999999998</v>
      </c>
    </row>
    <row r="941" spans="1:7" ht="36">
      <c r="A941" s="5" t="s">
        <v>377</v>
      </c>
      <c r="B941" s="5" t="s">
        <v>41</v>
      </c>
      <c r="C941" s="5" t="s">
        <v>395</v>
      </c>
      <c r="D941" s="20" t="s">
        <v>100</v>
      </c>
      <c r="E941" s="21" t="s">
        <v>101</v>
      </c>
      <c r="F941" s="18">
        <f>F942+F943</f>
        <v>66684.27900000001</v>
      </c>
      <c r="G941" s="18">
        <f t="shared" ref="G941" si="226">G942+G943</f>
        <v>66437.684999999998</v>
      </c>
    </row>
    <row r="942" spans="1:7" ht="60">
      <c r="A942" s="5" t="s">
        <v>377</v>
      </c>
      <c r="B942" s="5" t="s">
        <v>41</v>
      </c>
      <c r="C942" s="5" t="s">
        <v>395</v>
      </c>
      <c r="D942" s="4" t="s">
        <v>397</v>
      </c>
      <c r="E942" s="201" t="s">
        <v>103</v>
      </c>
      <c r="F942" s="18">
        <v>54546.743000000002</v>
      </c>
      <c r="G942" s="18">
        <v>54362.184999999998</v>
      </c>
    </row>
    <row r="943" spans="1:7" ht="60">
      <c r="A943" s="5" t="s">
        <v>377</v>
      </c>
      <c r="B943" s="5" t="s">
        <v>41</v>
      </c>
      <c r="C943" s="5" t="s">
        <v>395</v>
      </c>
      <c r="D943" s="4" t="s">
        <v>398</v>
      </c>
      <c r="E943" s="201" t="s">
        <v>399</v>
      </c>
      <c r="F943" s="18">
        <v>12137.536</v>
      </c>
      <c r="G943" s="18">
        <v>12075.5</v>
      </c>
    </row>
    <row r="944" spans="1:7" ht="48">
      <c r="A944" s="5" t="s">
        <v>377</v>
      </c>
      <c r="B944" s="5" t="s">
        <v>41</v>
      </c>
      <c r="C944" s="5" t="s">
        <v>400</v>
      </c>
      <c r="D944" s="4"/>
      <c r="E944" s="201" t="s">
        <v>401</v>
      </c>
      <c r="F944" s="18">
        <f t="shared" ref="F944:G944" si="227">F945</f>
        <v>673.57799999999997</v>
      </c>
      <c r="G944" s="18">
        <f t="shared" si="227"/>
        <v>671.08900000000006</v>
      </c>
    </row>
    <row r="945" spans="1:7" ht="36">
      <c r="A945" s="5" t="s">
        <v>377</v>
      </c>
      <c r="B945" s="5" t="s">
        <v>41</v>
      </c>
      <c r="C945" s="5" t="s">
        <v>400</v>
      </c>
      <c r="D945" s="20" t="s">
        <v>100</v>
      </c>
      <c r="E945" s="21" t="s">
        <v>101</v>
      </c>
      <c r="F945" s="18">
        <f>F946+F947</f>
        <v>673.57799999999997</v>
      </c>
      <c r="G945" s="18">
        <f t="shared" ref="G945" si="228">G946+G947</f>
        <v>671.08900000000006</v>
      </c>
    </row>
    <row r="946" spans="1:7" ht="60">
      <c r="A946" s="5" t="s">
        <v>377</v>
      </c>
      <c r="B946" s="5" t="s">
        <v>41</v>
      </c>
      <c r="C946" s="5" t="s">
        <v>400</v>
      </c>
      <c r="D946" s="4" t="s">
        <v>397</v>
      </c>
      <c r="E946" s="201" t="s">
        <v>103</v>
      </c>
      <c r="F946" s="18">
        <v>550.97699999999998</v>
      </c>
      <c r="G946" s="18">
        <v>549.11400000000003</v>
      </c>
    </row>
    <row r="947" spans="1:7" ht="60">
      <c r="A947" s="5" t="s">
        <v>377</v>
      </c>
      <c r="B947" s="5" t="s">
        <v>41</v>
      </c>
      <c r="C947" s="5" t="s">
        <v>400</v>
      </c>
      <c r="D947" s="4" t="s">
        <v>398</v>
      </c>
      <c r="E947" s="201" t="s">
        <v>399</v>
      </c>
      <c r="F947" s="18">
        <v>122.601</v>
      </c>
      <c r="G947" s="18">
        <v>121.97499999999999</v>
      </c>
    </row>
    <row r="948" spans="1:7" ht="24">
      <c r="A948" s="5" t="s">
        <v>377</v>
      </c>
      <c r="B948" s="5" t="s">
        <v>41</v>
      </c>
      <c r="C948" s="5" t="s">
        <v>714</v>
      </c>
      <c r="D948" s="4"/>
      <c r="E948" s="201" t="s">
        <v>715</v>
      </c>
      <c r="F948" s="18">
        <f>F949</f>
        <v>296.23399999999998</v>
      </c>
      <c r="G948" s="18">
        <f>G949</f>
        <v>296.23399999999998</v>
      </c>
    </row>
    <row r="949" spans="1:7" ht="36">
      <c r="A949" s="5" t="s">
        <v>377</v>
      </c>
      <c r="B949" s="5" t="s">
        <v>41</v>
      </c>
      <c r="C949" s="5" t="s">
        <v>714</v>
      </c>
      <c r="D949" s="32" t="s">
        <v>100</v>
      </c>
      <c r="E949" s="21" t="s">
        <v>101</v>
      </c>
      <c r="F949" s="18">
        <f>F950</f>
        <v>296.23399999999998</v>
      </c>
      <c r="G949" s="18">
        <f>G950</f>
        <v>296.23399999999998</v>
      </c>
    </row>
    <row r="950" spans="1:7" ht="24">
      <c r="A950" s="5" t="s">
        <v>377</v>
      </c>
      <c r="B950" s="5" t="s">
        <v>41</v>
      </c>
      <c r="C950" s="5" t="s">
        <v>714</v>
      </c>
      <c r="D950" s="4">
        <v>612</v>
      </c>
      <c r="E950" s="201" t="s">
        <v>333</v>
      </c>
      <c r="F950" s="18">
        <v>296.23399999999998</v>
      </c>
      <c r="G950" s="18">
        <v>296.23399999999998</v>
      </c>
    </row>
    <row r="951" spans="1:7" ht="48">
      <c r="A951" s="5" t="s">
        <v>377</v>
      </c>
      <c r="B951" s="5" t="s">
        <v>41</v>
      </c>
      <c r="C951" s="69" t="s">
        <v>716</v>
      </c>
      <c r="D951" s="4"/>
      <c r="E951" s="201" t="s">
        <v>717</v>
      </c>
      <c r="F951" s="18">
        <f>F952</f>
        <v>7395.1469999999999</v>
      </c>
      <c r="G951" s="18">
        <f>G952</f>
        <v>7395.1469999999999</v>
      </c>
    </row>
    <row r="952" spans="1:7" ht="25.15" customHeight="1">
      <c r="A952" s="5" t="s">
        <v>377</v>
      </c>
      <c r="B952" s="5" t="s">
        <v>41</v>
      </c>
      <c r="C952" s="69" t="s">
        <v>716</v>
      </c>
      <c r="D952" s="20" t="s">
        <v>100</v>
      </c>
      <c r="E952" s="21" t="s">
        <v>101</v>
      </c>
      <c r="F952" s="18">
        <f>F953</f>
        <v>7395.1469999999999</v>
      </c>
      <c r="G952" s="18">
        <f>G953</f>
        <v>7395.1469999999999</v>
      </c>
    </row>
    <row r="953" spans="1:7" ht="60">
      <c r="A953" s="5" t="s">
        <v>377</v>
      </c>
      <c r="B953" s="5" t="s">
        <v>41</v>
      </c>
      <c r="C953" s="69" t="s">
        <v>716</v>
      </c>
      <c r="D953" s="4" t="s">
        <v>397</v>
      </c>
      <c r="E953" s="201" t="s">
        <v>103</v>
      </c>
      <c r="F953" s="18">
        <v>7395.1469999999999</v>
      </c>
      <c r="G953" s="18">
        <v>7395.1469999999999</v>
      </c>
    </row>
    <row r="954" spans="1:7" ht="26.45" customHeight="1">
      <c r="A954" s="5" t="s">
        <v>377</v>
      </c>
      <c r="B954" s="5" t="s">
        <v>41</v>
      </c>
      <c r="C954" s="69" t="s">
        <v>718</v>
      </c>
      <c r="D954" s="4"/>
      <c r="E954" s="201" t="s">
        <v>629</v>
      </c>
      <c r="F954" s="18">
        <f>F955</f>
        <v>30</v>
      </c>
      <c r="G954" s="18">
        <f>G955</f>
        <v>30</v>
      </c>
    </row>
    <row r="955" spans="1:7" ht="23.45" customHeight="1">
      <c r="A955" s="5" t="s">
        <v>377</v>
      </c>
      <c r="B955" s="5" t="s">
        <v>41</v>
      </c>
      <c r="C955" s="69" t="s">
        <v>718</v>
      </c>
      <c r="D955" s="20" t="s">
        <v>100</v>
      </c>
      <c r="E955" s="21" t="s">
        <v>101</v>
      </c>
      <c r="F955" s="18">
        <f>F956</f>
        <v>30</v>
      </c>
      <c r="G955" s="18">
        <f t="shared" ref="G955" si="229">G956</f>
        <v>30</v>
      </c>
    </row>
    <row r="956" spans="1:7" ht="16.899999999999999" customHeight="1">
      <c r="A956" s="5" t="s">
        <v>377</v>
      </c>
      <c r="B956" s="5" t="s">
        <v>41</v>
      </c>
      <c r="C956" s="69" t="s">
        <v>718</v>
      </c>
      <c r="D956" s="4">
        <v>612</v>
      </c>
      <c r="E956" s="201" t="s">
        <v>333</v>
      </c>
      <c r="F956" s="18">
        <v>30</v>
      </c>
      <c r="G956" s="18">
        <v>30</v>
      </c>
    </row>
    <row r="957" spans="1:7" ht="36">
      <c r="A957" s="4" t="s">
        <v>377</v>
      </c>
      <c r="B957" s="5" t="s">
        <v>41</v>
      </c>
      <c r="C957" s="5" t="s">
        <v>793</v>
      </c>
      <c r="D957" s="4"/>
      <c r="E957" s="201" t="s">
        <v>791</v>
      </c>
      <c r="F957" s="18">
        <f>F958</f>
        <v>450</v>
      </c>
      <c r="G957" s="18">
        <f>G958</f>
        <v>450</v>
      </c>
    </row>
    <row r="958" spans="1:7" ht="25.15" customHeight="1">
      <c r="A958" s="4" t="s">
        <v>377</v>
      </c>
      <c r="B958" s="5" t="s">
        <v>41</v>
      </c>
      <c r="C958" s="5" t="s">
        <v>793</v>
      </c>
      <c r="D958" s="32" t="s">
        <v>100</v>
      </c>
      <c r="E958" s="21" t="s">
        <v>101</v>
      </c>
      <c r="F958" s="18">
        <f t="shared" ref="F958:G958" si="230">F959</f>
        <v>450</v>
      </c>
      <c r="G958" s="18">
        <f t="shared" si="230"/>
        <v>450</v>
      </c>
    </row>
    <row r="959" spans="1:7" ht="24">
      <c r="A959" s="4" t="s">
        <v>377</v>
      </c>
      <c r="B959" s="5" t="s">
        <v>41</v>
      </c>
      <c r="C959" s="5" t="s">
        <v>793</v>
      </c>
      <c r="D959" s="4">
        <v>612</v>
      </c>
      <c r="E959" s="201" t="s">
        <v>333</v>
      </c>
      <c r="F959" s="18">
        <v>450</v>
      </c>
      <c r="G959" s="18">
        <v>450</v>
      </c>
    </row>
    <row r="960" spans="1:7" ht="36">
      <c r="A960" s="86" t="s">
        <v>377</v>
      </c>
      <c r="B960" s="86" t="s">
        <v>41</v>
      </c>
      <c r="C960" s="86" t="s">
        <v>824</v>
      </c>
      <c r="D960" s="88"/>
      <c r="E960" s="85" t="s">
        <v>819</v>
      </c>
      <c r="F960" s="131">
        <f>F961</f>
        <v>978.46800000000007</v>
      </c>
      <c r="G960" s="131">
        <f t="shared" ref="G960" si="231">G961</f>
        <v>970.92399999999998</v>
      </c>
    </row>
    <row r="961" spans="1:7" ht="36">
      <c r="A961" s="86" t="s">
        <v>377</v>
      </c>
      <c r="B961" s="86" t="s">
        <v>41</v>
      </c>
      <c r="C961" s="86" t="s">
        <v>824</v>
      </c>
      <c r="D961" s="132" t="s">
        <v>100</v>
      </c>
      <c r="E961" s="133" t="s">
        <v>101</v>
      </c>
      <c r="F961" s="131">
        <f>F962+F963</f>
        <v>978.46800000000007</v>
      </c>
      <c r="G961" s="131">
        <f t="shared" ref="G961" si="232">G962+G963</f>
        <v>970.92399999999998</v>
      </c>
    </row>
    <row r="962" spans="1:7" s="1" customFormat="1" ht="60">
      <c r="A962" s="86" t="s">
        <v>377</v>
      </c>
      <c r="B962" s="86" t="s">
        <v>41</v>
      </c>
      <c r="C962" s="86" t="s">
        <v>824</v>
      </c>
      <c r="D962" s="88" t="s">
        <v>102</v>
      </c>
      <c r="E962" s="201" t="s">
        <v>103</v>
      </c>
      <c r="F962" s="131">
        <v>896.94</v>
      </c>
      <c r="G962" s="131">
        <v>889.39599999999996</v>
      </c>
    </row>
    <row r="963" spans="1:7" s="1" customFormat="1" ht="60">
      <c r="A963" s="86" t="s">
        <v>377</v>
      </c>
      <c r="B963" s="86" t="s">
        <v>41</v>
      </c>
      <c r="C963" s="86" t="s">
        <v>824</v>
      </c>
      <c r="D963" s="4" t="s">
        <v>398</v>
      </c>
      <c r="E963" s="201" t="s">
        <v>399</v>
      </c>
      <c r="F963" s="131">
        <v>81.528000000000006</v>
      </c>
      <c r="G963" s="131">
        <v>81.528000000000006</v>
      </c>
    </row>
    <row r="964" spans="1:7" s="1" customFormat="1" ht="48">
      <c r="A964" s="86" t="s">
        <v>377</v>
      </c>
      <c r="B964" s="86" t="s">
        <v>41</v>
      </c>
      <c r="C964" s="86" t="s">
        <v>825</v>
      </c>
      <c r="D964" s="88"/>
      <c r="E964" s="85" t="s">
        <v>821</v>
      </c>
      <c r="F964" s="131">
        <f>F965</f>
        <v>9.8840000000000003</v>
      </c>
      <c r="G964" s="131">
        <f t="shared" ref="G964" si="233">G965</f>
        <v>9.8079999999999998</v>
      </c>
    </row>
    <row r="965" spans="1:7" s="1" customFormat="1" ht="36">
      <c r="A965" s="86" t="s">
        <v>377</v>
      </c>
      <c r="B965" s="86" t="s">
        <v>41</v>
      </c>
      <c r="C965" s="86" t="s">
        <v>825</v>
      </c>
      <c r="D965" s="132" t="s">
        <v>100</v>
      </c>
      <c r="E965" s="133" t="s">
        <v>101</v>
      </c>
      <c r="F965" s="131">
        <f>F966+F967</f>
        <v>9.8840000000000003</v>
      </c>
      <c r="G965" s="131">
        <f t="shared" ref="G965" si="234">G966+G967</f>
        <v>9.8079999999999998</v>
      </c>
    </row>
    <row r="966" spans="1:7" s="1" customFormat="1" ht="60">
      <c r="A966" s="86" t="s">
        <v>377</v>
      </c>
      <c r="B966" s="86" t="s">
        <v>41</v>
      </c>
      <c r="C966" s="86" t="s">
        <v>825</v>
      </c>
      <c r="D966" s="88" t="s">
        <v>102</v>
      </c>
      <c r="E966" s="201" t="s">
        <v>103</v>
      </c>
      <c r="F966" s="131">
        <v>9.06</v>
      </c>
      <c r="G966" s="131">
        <v>8.984</v>
      </c>
    </row>
    <row r="967" spans="1:7" s="1" customFormat="1" ht="60">
      <c r="A967" s="86" t="s">
        <v>377</v>
      </c>
      <c r="B967" s="86" t="s">
        <v>41</v>
      </c>
      <c r="C967" s="86" t="s">
        <v>825</v>
      </c>
      <c r="D967" s="4" t="s">
        <v>398</v>
      </c>
      <c r="E967" s="201" t="s">
        <v>399</v>
      </c>
      <c r="F967" s="131">
        <v>0.82399999999999995</v>
      </c>
      <c r="G967" s="131">
        <v>0.82399999999999995</v>
      </c>
    </row>
    <row r="968" spans="1:7" s="1" customFormat="1" ht="36">
      <c r="A968" s="5" t="s">
        <v>377</v>
      </c>
      <c r="B968" s="5" t="s">
        <v>41</v>
      </c>
      <c r="C968" s="5" t="s">
        <v>719</v>
      </c>
      <c r="D968" s="4"/>
      <c r="E968" s="201" t="s">
        <v>720</v>
      </c>
      <c r="F968" s="18">
        <f>F969</f>
        <v>776.1</v>
      </c>
      <c r="G968" s="18">
        <f>G969</f>
        <v>776.1</v>
      </c>
    </row>
    <row r="969" spans="1:7" s="1" customFormat="1" ht="48">
      <c r="A969" s="5" t="s">
        <v>377</v>
      </c>
      <c r="B969" s="5" t="s">
        <v>41</v>
      </c>
      <c r="C969" s="5" t="s">
        <v>721</v>
      </c>
      <c r="D969" s="4"/>
      <c r="E969" s="201" t="s">
        <v>722</v>
      </c>
      <c r="F969" s="18">
        <f>F970</f>
        <v>776.1</v>
      </c>
      <c r="G969" s="18">
        <f t="shared" ref="G969:G970" si="235">G970</f>
        <v>776.1</v>
      </c>
    </row>
    <row r="970" spans="1:7" s="1" customFormat="1" ht="36">
      <c r="A970" s="5" t="s">
        <v>377</v>
      </c>
      <c r="B970" s="5" t="s">
        <v>41</v>
      </c>
      <c r="C970" s="5" t="s">
        <v>721</v>
      </c>
      <c r="D970" s="32" t="s">
        <v>100</v>
      </c>
      <c r="E970" s="21" t="s">
        <v>101</v>
      </c>
      <c r="F970" s="18">
        <f>F971</f>
        <v>776.1</v>
      </c>
      <c r="G970" s="18">
        <f t="shared" si="235"/>
        <v>776.1</v>
      </c>
    </row>
    <row r="971" spans="1:7" s="1" customFormat="1" ht="60">
      <c r="A971" s="5" t="s">
        <v>377</v>
      </c>
      <c r="B971" s="5" t="s">
        <v>41</v>
      </c>
      <c r="C971" s="5" t="s">
        <v>721</v>
      </c>
      <c r="D971" s="4" t="s">
        <v>397</v>
      </c>
      <c r="E971" s="201" t="s">
        <v>103</v>
      </c>
      <c r="F971" s="18">
        <v>776.1</v>
      </c>
      <c r="G971" s="18">
        <v>776.1</v>
      </c>
    </row>
    <row r="972" spans="1:7" s="1" customFormat="1" ht="36">
      <c r="A972" s="15" t="s">
        <v>377</v>
      </c>
      <c r="B972" s="12" t="s">
        <v>41</v>
      </c>
      <c r="C972" s="12" t="s">
        <v>402</v>
      </c>
      <c r="D972" s="15"/>
      <c r="E972" s="16" t="s">
        <v>403</v>
      </c>
      <c r="F972" s="17">
        <f>F973</f>
        <v>35603.063000000002</v>
      </c>
      <c r="G972" s="17">
        <f>G973</f>
        <v>32911.371000000006</v>
      </c>
    </row>
    <row r="973" spans="1:7" s="1" customFormat="1" ht="36">
      <c r="A973" s="4" t="s">
        <v>377</v>
      </c>
      <c r="B973" s="5" t="s">
        <v>41</v>
      </c>
      <c r="C973" s="5" t="s">
        <v>404</v>
      </c>
      <c r="D973" s="4"/>
      <c r="E973" s="201" t="s">
        <v>405</v>
      </c>
      <c r="F973" s="18">
        <f>F974</f>
        <v>35603.063000000002</v>
      </c>
      <c r="G973" s="18">
        <f>G974</f>
        <v>32911.371000000006</v>
      </c>
    </row>
    <row r="974" spans="1:7" s="1" customFormat="1" ht="36">
      <c r="A974" s="4" t="s">
        <v>377</v>
      </c>
      <c r="B974" s="5" t="s">
        <v>41</v>
      </c>
      <c r="C974" s="5" t="s">
        <v>406</v>
      </c>
      <c r="D974" s="4"/>
      <c r="E974" s="201" t="s">
        <v>407</v>
      </c>
      <c r="F974" s="18">
        <f>F975+F979+F982+F985</f>
        <v>35603.063000000002</v>
      </c>
      <c r="G974" s="18">
        <f>G975+G979+G982+G985</f>
        <v>32911.371000000006</v>
      </c>
    </row>
    <row r="975" spans="1:7" s="1" customFormat="1" ht="24">
      <c r="A975" s="4" t="s">
        <v>377</v>
      </c>
      <c r="B975" s="5" t="s">
        <v>41</v>
      </c>
      <c r="C975" s="5" t="s">
        <v>408</v>
      </c>
      <c r="D975" s="4"/>
      <c r="E975" s="201" t="s">
        <v>409</v>
      </c>
      <c r="F975" s="18">
        <f>F976</f>
        <v>33252.981</v>
      </c>
      <c r="G975" s="18">
        <f>G976</f>
        <v>30596.302000000003</v>
      </c>
    </row>
    <row r="976" spans="1:7" s="1" customFormat="1" ht="36">
      <c r="A976" s="4" t="s">
        <v>377</v>
      </c>
      <c r="B976" s="5" t="s">
        <v>41</v>
      </c>
      <c r="C976" s="5" t="s">
        <v>408</v>
      </c>
      <c r="D976" s="32" t="s">
        <v>100</v>
      </c>
      <c r="E976" s="21" t="s">
        <v>101</v>
      </c>
      <c r="F976" s="18">
        <f>F977+F978</f>
        <v>33252.981</v>
      </c>
      <c r="G976" s="18">
        <f>G977+G978</f>
        <v>30596.302000000003</v>
      </c>
    </row>
    <row r="977" spans="1:7" s="1" customFormat="1" ht="60">
      <c r="A977" s="4" t="s">
        <v>377</v>
      </c>
      <c r="B977" s="5" t="s">
        <v>41</v>
      </c>
      <c r="C977" s="5" t="s">
        <v>408</v>
      </c>
      <c r="D977" s="4" t="s">
        <v>102</v>
      </c>
      <c r="E977" s="201" t="s">
        <v>103</v>
      </c>
      <c r="F977" s="18">
        <v>18527.41</v>
      </c>
      <c r="G977" s="18">
        <v>16807.416000000001</v>
      </c>
    </row>
    <row r="978" spans="1:7" s="1" customFormat="1" ht="60">
      <c r="A978" s="4" t="s">
        <v>377</v>
      </c>
      <c r="B978" s="5" t="s">
        <v>41</v>
      </c>
      <c r="C978" s="5" t="s">
        <v>408</v>
      </c>
      <c r="D978" s="4" t="s">
        <v>398</v>
      </c>
      <c r="E978" s="201" t="s">
        <v>399</v>
      </c>
      <c r="F978" s="18">
        <v>14725.571</v>
      </c>
      <c r="G978" s="18">
        <v>13788.886</v>
      </c>
    </row>
    <row r="979" spans="1:7" s="1" customFormat="1" ht="36">
      <c r="A979" s="4" t="s">
        <v>377</v>
      </c>
      <c r="B979" s="5" t="s">
        <v>41</v>
      </c>
      <c r="C979" s="5" t="s">
        <v>410</v>
      </c>
      <c r="D979" s="4"/>
      <c r="E979" s="201" t="s">
        <v>411</v>
      </c>
      <c r="F979" s="18">
        <f>F980</f>
        <v>560.68200000000002</v>
      </c>
      <c r="G979" s="18">
        <f>G980</f>
        <v>560.68200000000002</v>
      </c>
    </row>
    <row r="980" spans="1:7" s="1" customFormat="1" ht="36">
      <c r="A980" s="4" t="s">
        <v>377</v>
      </c>
      <c r="B980" s="5" t="s">
        <v>41</v>
      </c>
      <c r="C980" s="5" t="s">
        <v>410</v>
      </c>
      <c r="D980" s="20" t="s">
        <v>100</v>
      </c>
      <c r="E980" s="21" t="s">
        <v>101</v>
      </c>
      <c r="F980" s="18">
        <f>F981</f>
        <v>560.68200000000002</v>
      </c>
      <c r="G980" s="18">
        <f>G981</f>
        <v>560.68200000000002</v>
      </c>
    </row>
    <row r="981" spans="1:7" s="1" customFormat="1" ht="24">
      <c r="A981" s="4" t="s">
        <v>377</v>
      </c>
      <c r="B981" s="5" t="s">
        <v>41</v>
      </c>
      <c r="C981" s="5" t="s">
        <v>410</v>
      </c>
      <c r="D981" s="4">
        <v>622</v>
      </c>
      <c r="E981" s="201" t="s">
        <v>412</v>
      </c>
      <c r="F981" s="18">
        <v>560.68200000000002</v>
      </c>
      <c r="G981" s="18">
        <v>560.68200000000002</v>
      </c>
    </row>
    <row r="982" spans="1:7" s="1" customFormat="1" ht="24">
      <c r="A982" s="4" t="s">
        <v>377</v>
      </c>
      <c r="B982" s="5" t="s">
        <v>41</v>
      </c>
      <c r="C982" s="5" t="s">
        <v>413</v>
      </c>
      <c r="D982" s="4"/>
      <c r="E982" s="201" t="s">
        <v>414</v>
      </c>
      <c r="F982" s="18">
        <f>F983</f>
        <v>15</v>
      </c>
      <c r="G982" s="18">
        <f>G983</f>
        <v>0</v>
      </c>
    </row>
    <row r="983" spans="1:7" s="1" customFormat="1" ht="24">
      <c r="A983" s="4" t="s">
        <v>377</v>
      </c>
      <c r="B983" s="5" t="s">
        <v>41</v>
      </c>
      <c r="C983" s="5" t="s">
        <v>413</v>
      </c>
      <c r="D983" s="20" t="s">
        <v>45</v>
      </c>
      <c r="E983" s="21" t="s">
        <v>46</v>
      </c>
      <c r="F983" s="18">
        <f>F984</f>
        <v>15</v>
      </c>
      <c r="G983" s="18">
        <f>G984</f>
        <v>0</v>
      </c>
    </row>
    <row r="984" spans="1:7" s="1" customFormat="1">
      <c r="A984" s="4" t="s">
        <v>377</v>
      </c>
      <c r="B984" s="5" t="s">
        <v>41</v>
      </c>
      <c r="C984" s="5" t="s">
        <v>413</v>
      </c>
      <c r="D984" s="4" t="s">
        <v>47</v>
      </c>
      <c r="E984" s="201" t="s">
        <v>48</v>
      </c>
      <c r="F984" s="18">
        <v>15</v>
      </c>
      <c r="G984" s="18">
        <v>0</v>
      </c>
    </row>
    <row r="985" spans="1:7" s="1" customFormat="1" ht="36">
      <c r="A985" s="4" t="s">
        <v>377</v>
      </c>
      <c r="B985" s="5" t="s">
        <v>41</v>
      </c>
      <c r="C985" s="5" t="s">
        <v>415</v>
      </c>
      <c r="D985" s="4"/>
      <c r="E985" s="201" t="s">
        <v>416</v>
      </c>
      <c r="F985" s="18">
        <f>F986</f>
        <v>1774.4</v>
      </c>
      <c r="G985" s="18">
        <f>G986</f>
        <v>1754.3869999999999</v>
      </c>
    </row>
    <row r="986" spans="1:7" s="1" customFormat="1" ht="36">
      <c r="A986" s="4" t="s">
        <v>377</v>
      </c>
      <c r="B986" s="5" t="s">
        <v>41</v>
      </c>
      <c r="C986" s="5" t="s">
        <v>415</v>
      </c>
      <c r="D986" s="32" t="s">
        <v>100</v>
      </c>
      <c r="E986" s="21" t="s">
        <v>101</v>
      </c>
      <c r="F986" s="18">
        <f>F987+F988</f>
        <v>1774.4</v>
      </c>
      <c r="G986" s="18">
        <f>G987+G988</f>
        <v>1754.3869999999999</v>
      </c>
    </row>
    <row r="987" spans="1:7" s="1" customFormat="1" ht="24">
      <c r="A987" s="4" t="s">
        <v>377</v>
      </c>
      <c r="B987" s="5" t="s">
        <v>41</v>
      </c>
      <c r="C987" s="5" t="s">
        <v>415</v>
      </c>
      <c r="D987" s="4">
        <v>612</v>
      </c>
      <c r="E987" s="201" t="s">
        <v>333</v>
      </c>
      <c r="F987" s="18">
        <v>1504.4</v>
      </c>
      <c r="G987" s="18">
        <v>1504.3869999999999</v>
      </c>
    </row>
    <row r="988" spans="1:7" s="1" customFormat="1" ht="24">
      <c r="A988" s="4" t="s">
        <v>377</v>
      </c>
      <c r="B988" s="5" t="s">
        <v>41</v>
      </c>
      <c r="C988" s="5" t="s">
        <v>415</v>
      </c>
      <c r="D988" s="4">
        <v>622</v>
      </c>
      <c r="E988" s="201" t="s">
        <v>412</v>
      </c>
      <c r="F988" s="18">
        <v>270</v>
      </c>
      <c r="G988" s="18">
        <v>250</v>
      </c>
    </row>
    <row r="989" spans="1:7" s="1" customFormat="1" ht="36">
      <c r="A989" s="5" t="s">
        <v>377</v>
      </c>
      <c r="B989" s="5" t="s">
        <v>41</v>
      </c>
      <c r="C989" s="12" t="s">
        <v>465</v>
      </c>
      <c r="D989" s="15"/>
      <c r="E989" s="16" t="s">
        <v>466</v>
      </c>
      <c r="F989" s="17">
        <f>F990</f>
        <v>2414.114</v>
      </c>
      <c r="G989" s="17">
        <f t="shared" ref="G989:G990" si="236">G990</f>
        <v>2414.0699999999997</v>
      </c>
    </row>
    <row r="990" spans="1:7" s="1" customFormat="1" ht="48">
      <c r="A990" s="5" t="s">
        <v>377</v>
      </c>
      <c r="B990" s="5" t="s">
        <v>41</v>
      </c>
      <c r="C990" s="5" t="s">
        <v>467</v>
      </c>
      <c r="D990" s="4"/>
      <c r="E990" s="201" t="s">
        <v>468</v>
      </c>
      <c r="F990" s="18">
        <f>F991</f>
        <v>2414.114</v>
      </c>
      <c r="G990" s="18">
        <f t="shared" si="236"/>
        <v>2414.0699999999997</v>
      </c>
    </row>
    <row r="991" spans="1:7" s="1" customFormat="1" ht="24">
      <c r="A991" s="5" t="s">
        <v>377</v>
      </c>
      <c r="B991" s="5" t="s">
        <v>41</v>
      </c>
      <c r="C991" s="5" t="s">
        <v>469</v>
      </c>
      <c r="D991" s="4"/>
      <c r="E991" s="201" t="s">
        <v>470</v>
      </c>
      <c r="F991" s="18">
        <f>F992+F995+F998+F1001</f>
        <v>2414.114</v>
      </c>
      <c r="G991" s="18">
        <f>G992+G995+G998+G1001</f>
        <v>2414.0699999999997</v>
      </c>
    </row>
    <row r="992" spans="1:7" s="1" customFormat="1" ht="84">
      <c r="A992" s="5" t="s">
        <v>377</v>
      </c>
      <c r="B992" s="5" t="s">
        <v>41</v>
      </c>
      <c r="C992" s="5" t="s">
        <v>723</v>
      </c>
      <c r="D992" s="4"/>
      <c r="E992" s="201" t="s">
        <v>724</v>
      </c>
      <c r="F992" s="18">
        <f>F993</f>
        <v>694.37300000000005</v>
      </c>
      <c r="G992" s="18">
        <f t="shared" ref="G992:G993" si="237">G993</f>
        <v>694.37199999999996</v>
      </c>
    </row>
    <row r="993" spans="1:7" s="1" customFormat="1" ht="36">
      <c r="A993" s="5" t="s">
        <v>377</v>
      </c>
      <c r="B993" s="5" t="s">
        <v>41</v>
      </c>
      <c r="C993" s="5" t="s">
        <v>723</v>
      </c>
      <c r="D993" s="32" t="s">
        <v>100</v>
      </c>
      <c r="E993" s="21" t="s">
        <v>101</v>
      </c>
      <c r="F993" s="18">
        <f>F994</f>
        <v>694.37300000000005</v>
      </c>
      <c r="G993" s="18">
        <f t="shared" si="237"/>
        <v>694.37199999999996</v>
      </c>
    </row>
    <row r="994" spans="1:7" s="1" customFormat="1" ht="24">
      <c r="A994" s="5" t="s">
        <v>377</v>
      </c>
      <c r="B994" s="5" t="s">
        <v>41</v>
      </c>
      <c r="C994" s="5" t="s">
        <v>723</v>
      </c>
      <c r="D994" s="4">
        <v>612</v>
      </c>
      <c r="E994" s="201" t="s">
        <v>333</v>
      </c>
      <c r="F994" s="18">
        <v>694.37300000000005</v>
      </c>
      <c r="G994" s="18">
        <v>694.37199999999996</v>
      </c>
    </row>
    <row r="995" spans="1:7" s="1" customFormat="1" ht="84">
      <c r="A995" s="5" t="s">
        <v>377</v>
      </c>
      <c r="B995" s="5" t="s">
        <v>41</v>
      </c>
      <c r="C995" s="5" t="s">
        <v>725</v>
      </c>
      <c r="D995" s="4"/>
      <c r="E995" s="201" t="s">
        <v>726</v>
      </c>
      <c r="F995" s="18">
        <f>F996</f>
        <v>1531.1410000000001</v>
      </c>
      <c r="G995" s="18">
        <f t="shared" ref="G995:G996" si="238">G996</f>
        <v>1531.1410000000001</v>
      </c>
    </row>
    <row r="996" spans="1:7" s="1" customFormat="1" ht="36">
      <c r="A996" s="5" t="s">
        <v>377</v>
      </c>
      <c r="B996" s="5" t="s">
        <v>41</v>
      </c>
      <c r="C996" s="5" t="s">
        <v>725</v>
      </c>
      <c r="D996" s="32" t="s">
        <v>100</v>
      </c>
      <c r="E996" s="21" t="s">
        <v>101</v>
      </c>
      <c r="F996" s="18">
        <f>F997</f>
        <v>1531.1410000000001</v>
      </c>
      <c r="G996" s="18">
        <f t="shared" si="238"/>
        <v>1531.1410000000001</v>
      </c>
    </row>
    <row r="997" spans="1:7" s="1" customFormat="1" ht="24">
      <c r="A997" s="5" t="s">
        <v>377</v>
      </c>
      <c r="B997" s="5" t="s">
        <v>41</v>
      </c>
      <c r="C997" s="5" t="s">
        <v>725</v>
      </c>
      <c r="D997" s="4">
        <v>612</v>
      </c>
      <c r="E997" s="201" t="s">
        <v>333</v>
      </c>
      <c r="F997" s="18">
        <v>1531.1410000000001</v>
      </c>
      <c r="G997" s="18">
        <v>1531.1410000000001</v>
      </c>
    </row>
    <row r="998" spans="1:7" s="1" customFormat="1" ht="108">
      <c r="A998" s="5" t="s">
        <v>377</v>
      </c>
      <c r="B998" s="5" t="s">
        <v>41</v>
      </c>
      <c r="C998" s="5" t="s">
        <v>727</v>
      </c>
      <c r="D998" s="4"/>
      <c r="E998" s="201" t="s">
        <v>728</v>
      </c>
      <c r="F998" s="18">
        <f>F999</f>
        <v>76.599999999999994</v>
      </c>
      <c r="G998" s="18">
        <f t="shared" ref="G998:G999" si="239">G999</f>
        <v>76.557000000000002</v>
      </c>
    </row>
    <row r="999" spans="1:7" s="1" customFormat="1" ht="36">
      <c r="A999" s="5" t="s">
        <v>377</v>
      </c>
      <c r="B999" s="5" t="s">
        <v>41</v>
      </c>
      <c r="C999" s="5" t="s">
        <v>727</v>
      </c>
      <c r="D999" s="32" t="s">
        <v>100</v>
      </c>
      <c r="E999" s="21" t="s">
        <v>101</v>
      </c>
      <c r="F999" s="18">
        <f>F1000</f>
        <v>76.599999999999994</v>
      </c>
      <c r="G999" s="18">
        <f t="shared" si="239"/>
        <v>76.557000000000002</v>
      </c>
    </row>
    <row r="1000" spans="1:7" s="1" customFormat="1" ht="24">
      <c r="A1000" s="5" t="s">
        <v>377</v>
      </c>
      <c r="B1000" s="5" t="s">
        <v>41</v>
      </c>
      <c r="C1000" s="5" t="s">
        <v>727</v>
      </c>
      <c r="D1000" s="4">
        <v>612</v>
      </c>
      <c r="E1000" s="201" t="s">
        <v>333</v>
      </c>
      <c r="F1000" s="18">
        <v>76.599999999999994</v>
      </c>
      <c r="G1000" s="18">
        <v>76.557000000000002</v>
      </c>
    </row>
    <row r="1001" spans="1:7" s="1" customFormat="1" ht="84">
      <c r="A1001" s="5" t="s">
        <v>377</v>
      </c>
      <c r="B1001" s="5" t="s">
        <v>41</v>
      </c>
      <c r="C1001" s="5" t="s">
        <v>790</v>
      </c>
      <c r="D1001" s="4"/>
      <c r="E1001" s="201" t="s">
        <v>729</v>
      </c>
      <c r="F1001" s="18">
        <f>F1002</f>
        <v>112</v>
      </c>
      <c r="G1001" s="18">
        <f t="shared" ref="G1001:G1002" si="240">G1002</f>
        <v>112</v>
      </c>
    </row>
    <row r="1002" spans="1:7" s="1" customFormat="1" ht="36">
      <c r="A1002" s="5" t="s">
        <v>377</v>
      </c>
      <c r="B1002" s="5" t="s">
        <v>41</v>
      </c>
      <c r="C1002" s="5" t="s">
        <v>790</v>
      </c>
      <c r="D1002" s="32" t="s">
        <v>100</v>
      </c>
      <c r="E1002" s="21" t="s">
        <v>101</v>
      </c>
      <c r="F1002" s="18">
        <f>F1003</f>
        <v>112</v>
      </c>
      <c r="G1002" s="18">
        <f t="shared" si="240"/>
        <v>112</v>
      </c>
    </row>
    <row r="1003" spans="1:7" s="1" customFormat="1" ht="24">
      <c r="A1003" s="5" t="s">
        <v>377</v>
      </c>
      <c r="B1003" s="5" t="s">
        <v>41</v>
      </c>
      <c r="C1003" s="5" t="s">
        <v>790</v>
      </c>
      <c r="D1003" s="4">
        <v>612</v>
      </c>
      <c r="E1003" s="201" t="s">
        <v>333</v>
      </c>
      <c r="F1003" s="18">
        <v>112</v>
      </c>
      <c r="G1003" s="18">
        <v>112</v>
      </c>
    </row>
    <row r="1004" spans="1:7" ht="24">
      <c r="A1004" s="24" t="s">
        <v>377</v>
      </c>
      <c r="B1004" s="24" t="s">
        <v>59</v>
      </c>
      <c r="C1004" s="11"/>
      <c r="D1004" s="24"/>
      <c r="E1004" s="13" t="s">
        <v>417</v>
      </c>
      <c r="F1004" s="14">
        <f>F1005+F1011+F1018</f>
        <v>329.31099999999998</v>
      </c>
      <c r="G1004" s="14">
        <f t="shared" ref="G1004" si="241">G1005+G1011+G1018</f>
        <v>326.471</v>
      </c>
    </row>
    <row r="1005" spans="1:7" ht="36">
      <c r="A1005" s="4" t="s">
        <v>377</v>
      </c>
      <c r="B1005" s="4" t="s">
        <v>59</v>
      </c>
      <c r="C1005" s="12" t="s">
        <v>380</v>
      </c>
      <c r="D1005" s="15"/>
      <c r="E1005" s="16" t="s">
        <v>381</v>
      </c>
      <c r="F1005" s="17">
        <f t="shared" ref="F1005:G1005" si="242">F1006</f>
        <v>213.73099999999999</v>
      </c>
      <c r="G1005" s="17">
        <f t="shared" si="242"/>
        <v>213.73099999999999</v>
      </c>
    </row>
    <row r="1006" spans="1:7" ht="24">
      <c r="A1006" s="4" t="s">
        <v>377</v>
      </c>
      <c r="B1006" s="4" t="s">
        <v>59</v>
      </c>
      <c r="C1006" s="5" t="s">
        <v>730</v>
      </c>
      <c r="D1006" s="20"/>
      <c r="E1006" s="201" t="s">
        <v>731</v>
      </c>
      <c r="F1006" s="18">
        <f>F1008</f>
        <v>213.73099999999999</v>
      </c>
      <c r="G1006" s="18">
        <f>G1008</f>
        <v>213.73099999999999</v>
      </c>
    </row>
    <row r="1007" spans="1:7" ht="36">
      <c r="A1007" s="4" t="s">
        <v>377</v>
      </c>
      <c r="B1007" s="4" t="s">
        <v>59</v>
      </c>
      <c r="C1007" s="5" t="s">
        <v>732</v>
      </c>
      <c r="D1007" s="20"/>
      <c r="E1007" s="201" t="s">
        <v>733</v>
      </c>
      <c r="F1007" s="18">
        <f>F1008</f>
        <v>213.73099999999999</v>
      </c>
      <c r="G1007" s="18">
        <f t="shared" ref="G1007:G1009" si="243">G1008</f>
        <v>213.73099999999999</v>
      </c>
    </row>
    <row r="1008" spans="1:7" ht="24">
      <c r="A1008" s="4" t="s">
        <v>377</v>
      </c>
      <c r="B1008" s="4" t="s">
        <v>59</v>
      </c>
      <c r="C1008" s="5" t="s">
        <v>734</v>
      </c>
      <c r="D1008" s="22"/>
      <c r="E1008" s="23" t="s">
        <v>735</v>
      </c>
      <c r="F1008" s="18">
        <f>F1009</f>
        <v>213.73099999999999</v>
      </c>
      <c r="G1008" s="18">
        <f t="shared" si="243"/>
        <v>213.73099999999999</v>
      </c>
    </row>
    <row r="1009" spans="1:7" ht="36">
      <c r="A1009" s="4" t="s">
        <v>377</v>
      </c>
      <c r="B1009" s="4" t="s">
        <v>59</v>
      </c>
      <c r="C1009" s="5" t="s">
        <v>734</v>
      </c>
      <c r="D1009" s="32" t="s">
        <v>100</v>
      </c>
      <c r="E1009" s="21" t="s">
        <v>101</v>
      </c>
      <c r="F1009" s="18">
        <f>F1010</f>
        <v>213.73099999999999</v>
      </c>
      <c r="G1009" s="18">
        <f t="shared" si="243"/>
        <v>213.73099999999999</v>
      </c>
    </row>
    <row r="1010" spans="1:7" ht="60">
      <c r="A1010" s="4" t="s">
        <v>377</v>
      </c>
      <c r="B1010" s="4" t="s">
        <v>59</v>
      </c>
      <c r="C1010" s="5" t="s">
        <v>734</v>
      </c>
      <c r="D1010" s="4" t="s">
        <v>102</v>
      </c>
      <c r="E1010" s="201" t="s">
        <v>103</v>
      </c>
      <c r="F1010" s="18">
        <v>213.73099999999999</v>
      </c>
      <c r="G1010" s="18">
        <v>213.73099999999999</v>
      </c>
    </row>
    <row r="1011" spans="1:7" ht="36">
      <c r="A1011" s="15" t="s">
        <v>377</v>
      </c>
      <c r="B1011" s="15" t="s">
        <v>59</v>
      </c>
      <c r="C1011" s="12" t="s">
        <v>402</v>
      </c>
      <c r="D1011" s="15"/>
      <c r="E1011" s="16" t="s">
        <v>403</v>
      </c>
      <c r="F1011" s="17">
        <f>F1012</f>
        <v>49.58</v>
      </c>
      <c r="G1011" s="17">
        <f>G1012</f>
        <v>46.74</v>
      </c>
    </row>
    <row r="1012" spans="1:7" ht="36">
      <c r="A1012" s="4" t="s">
        <v>377</v>
      </c>
      <c r="B1012" s="4" t="s">
        <v>59</v>
      </c>
      <c r="C1012" s="5" t="s">
        <v>404</v>
      </c>
      <c r="D1012" s="4"/>
      <c r="E1012" s="201" t="s">
        <v>405</v>
      </c>
      <c r="F1012" s="18">
        <f>F1014</f>
        <v>49.58</v>
      </c>
      <c r="G1012" s="18">
        <f>G1014</f>
        <v>46.74</v>
      </c>
    </row>
    <row r="1013" spans="1:7" ht="36">
      <c r="A1013" s="4" t="s">
        <v>377</v>
      </c>
      <c r="B1013" s="4" t="s">
        <v>59</v>
      </c>
      <c r="C1013" s="5" t="s">
        <v>406</v>
      </c>
      <c r="D1013" s="4"/>
      <c r="E1013" s="201" t="s">
        <v>407</v>
      </c>
      <c r="F1013" s="18">
        <f t="shared" ref="F1013:G1014" si="244">F1014</f>
        <v>49.58</v>
      </c>
      <c r="G1013" s="18">
        <f t="shared" si="244"/>
        <v>46.74</v>
      </c>
    </row>
    <row r="1014" spans="1:7" ht="24">
      <c r="A1014" s="4" t="s">
        <v>377</v>
      </c>
      <c r="B1014" s="4" t="s">
        <v>59</v>
      </c>
      <c r="C1014" s="5" t="s">
        <v>418</v>
      </c>
      <c r="D1014" s="22"/>
      <c r="E1014" s="201" t="s">
        <v>417</v>
      </c>
      <c r="F1014" s="18">
        <f t="shared" si="244"/>
        <v>49.58</v>
      </c>
      <c r="G1014" s="18">
        <f t="shared" si="244"/>
        <v>46.74</v>
      </c>
    </row>
    <row r="1015" spans="1:7" ht="36">
      <c r="A1015" s="4" t="s">
        <v>377</v>
      </c>
      <c r="B1015" s="4" t="s">
        <v>59</v>
      </c>
      <c r="C1015" s="5" t="s">
        <v>418</v>
      </c>
      <c r="D1015" s="32" t="s">
        <v>100</v>
      </c>
      <c r="E1015" s="21" t="s">
        <v>101</v>
      </c>
      <c r="F1015" s="18">
        <f>F1016+F1017</f>
        <v>49.58</v>
      </c>
      <c r="G1015" s="18">
        <f>G1016+G1017</f>
        <v>46.74</v>
      </c>
    </row>
    <row r="1016" spans="1:7" ht="60">
      <c r="A1016" s="4" t="s">
        <v>377</v>
      </c>
      <c r="B1016" s="4" t="s">
        <v>59</v>
      </c>
      <c r="C1016" s="5" t="s">
        <v>418</v>
      </c>
      <c r="D1016" s="4" t="s">
        <v>102</v>
      </c>
      <c r="E1016" s="201" t="s">
        <v>103</v>
      </c>
      <c r="F1016" s="18">
        <v>18.420000000000002</v>
      </c>
      <c r="G1016" s="18">
        <v>15.58</v>
      </c>
    </row>
    <row r="1017" spans="1:7" ht="60">
      <c r="A1017" s="4" t="s">
        <v>377</v>
      </c>
      <c r="B1017" s="4" t="s">
        <v>59</v>
      </c>
      <c r="C1017" s="5" t="s">
        <v>418</v>
      </c>
      <c r="D1017" s="4" t="s">
        <v>398</v>
      </c>
      <c r="E1017" s="201" t="s">
        <v>399</v>
      </c>
      <c r="F1017" s="18">
        <v>31.16</v>
      </c>
      <c r="G1017" s="18">
        <v>31.16</v>
      </c>
    </row>
    <row r="1018" spans="1:7" ht="36">
      <c r="A1018" s="4" t="s">
        <v>377</v>
      </c>
      <c r="B1018" s="4" t="s">
        <v>59</v>
      </c>
      <c r="C1018" s="12" t="s">
        <v>21</v>
      </c>
      <c r="D1018" s="15"/>
      <c r="E1018" s="16" t="s">
        <v>22</v>
      </c>
      <c r="F1018" s="18">
        <f>F1019</f>
        <v>66</v>
      </c>
      <c r="G1018" s="18">
        <f>G1019</f>
        <v>66</v>
      </c>
    </row>
    <row r="1019" spans="1:7" ht="24">
      <c r="A1019" s="4" t="s">
        <v>377</v>
      </c>
      <c r="B1019" s="4" t="s">
        <v>59</v>
      </c>
      <c r="C1019" s="5" t="s">
        <v>61</v>
      </c>
      <c r="D1019" s="4"/>
      <c r="E1019" s="201" t="s">
        <v>62</v>
      </c>
      <c r="F1019" s="18">
        <f t="shared" ref="F1019:G1022" si="245">F1020</f>
        <v>66</v>
      </c>
      <c r="G1019" s="18">
        <f t="shared" si="245"/>
        <v>66</v>
      </c>
    </row>
    <row r="1020" spans="1:7" ht="24">
      <c r="A1020" s="4" t="s">
        <v>377</v>
      </c>
      <c r="B1020" s="4" t="s">
        <v>59</v>
      </c>
      <c r="C1020" s="5" t="s">
        <v>79</v>
      </c>
      <c r="D1020" s="5"/>
      <c r="E1020" s="201" t="s">
        <v>26</v>
      </c>
      <c r="F1020" s="18">
        <f t="shared" si="245"/>
        <v>66</v>
      </c>
      <c r="G1020" s="18">
        <f t="shared" si="245"/>
        <v>66</v>
      </c>
    </row>
    <row r="1021" spans="1:7" ht="24">
      <c r="A1021" s="4" t="s">
        <v>377</v>
      </c>
      <c r="B1021" s="4" t="s">
        <v>59</v>
      </c>
      <c r="C1021" s="5" t="s">
        <v>419</v>
      </c>
      <c r="D1021" s="4"/>
      <c r="E1021" s="201" t="s">
        <v>420</v>
      </c>
      <c r="F1021" s="18">
        <f>F1022</f>
        <v>66</v>
      </c>
      <c r="G1021" s="18">
        <f t="shared" si="245"/>
        <v>66</v>
      </c>
    </row>
    <row r="1022" spans="1:7" ht="24">
      <c r="A1022" s="4" t="s">
        <v>377</v>
      </c>
      <c r="B1022" s="4" t="s">
        <v>59</v>
      </c>
      <c r="C1022" s="5" t="s">
        <v>419</v>
      </c>
      <c r="D1022" s="20" t="s">
        <v>45</v>
      </c>
      <c r="E1022" s="21" t="s">
        <v>46</v>
      </c>
      <c r="F1022" s="18">
        <f t="shared" si="245"/>
        <v>66</v>
      </c>
      <c r="G1022" s="18">
        <f t="shared" si="245"/>
        <v>66</v>
      </c>
    </row>
    <row r="1023" spans="1:7">
      <c r="A1023" s="4" t="s">
        <v>377</v>
      </c>
      <c r="B1023" s="4" t="s">
        <v>59</v>
      </c>
      <c r="C1023" s="5" t="s">
        <v>419</v>
      </c>
      <c r="D1023" s="4" t="s">
        <v>47</v>
      </c>
      <c r="E1023" s="201" t="s">
        <v>48</v>
      </c>
      <c r="F1023" s="18">
        <v>66</v>
      </c>
      <c r="G1023" s="18">
        <v>66</v>
      </c>
    </row>
    <row r="1024" spans="1:7">
      <c r="A1024" s="24" t="s">
        <v>377</v>
      </c>
      <c r="B1024" s="24" t="s">
        <v>377</v>
      </c>
      <c r="C1024" s="11"/>
      <c r="D1024" s="24"/>
      <c r="E1024" s="24" t="s">
        <v>736</v>
      </c>
      <c r="F1024" s="14">
        <f>F1025+F1031</f>
        <v>12533.724999999999</v>
      </c>
      <c r="G1024" s="14">
        <f>G1025+G1031</f>
        <v>12488.262999999999</v>
      </c>
    </row>
    <row r="1025" spans="1:7" ht="36">
      <c r="A1025" s="4" t="s">
        <v>377</v>
      </c>
      <c r="B1025" s="4" t="s">
        <v>377</v>
      </c>
      <c r="C1025" s="12" t="s">
        <v>380</v>
      </c>
      <c r="D1025" s="15"/>
      <c r="E1025" s="16" t="s">
        <v>381</v>
      </c>
      <c r="F1025" s="17">
        <f t="shared" ref="F1025:G1026" si="246">F1026</f>
        <v>4537.5990000000002</v>
      </c>
      <c r="G1025" s="17">
        <f t="shared" si="246"/>
        <v>4537.5990000000002</v>
      </c>
    </row>
    <row r="1026" spans="1:7" ht="24">
      <c r="A1026" s="4" t="s">
        <v>377</v>
      </c>
      <c r="B1026" s="4" t="s">
        <v>377</v>
      </c>
      <c r="C1026" s="5" t="s">
        <v>737</v>
      </c>
      <c r="D1026" s="4"/>
      <c r="E1026" s="201" t="s">
        <v>738</v>
      </c>
      <c r="F1026" s="18">
        <f>F1027</f>
        <v>4537.5990000000002</v>
      </c>
      <c r="G1026" s="18">
        <f t="shared" si="246"/>
        <v>4537.5990000000002</v>
      </c>
    </row>
    <row r="1027" spans="1:7" ht="48">
      <c r="A1027" s="4" t="s">
        <v>377</v>
      </c>
      <c r="B1027" s="4" t="s">
        <v>377</v>
      </c>
      <c r="C1027" s="5" t="s">
        <v>739</v>
      </c>
      <c r="D1027" s="4"/>
      <c r="E1027" s="201" t="s">
        <v>740</v>
      </c>
      <c r="F1027" s="18">
        <f t="shared" ref="F1027:G1029" si="247">F1028</f>
        <v>4537.5990000000002</v>
      </c>
      <c r="G1027" s="18">
        <f>G1028</f>
        <v>4537.5990000000002</v>
      </c>
    </row>
    <row r="1028" spans="1:7" ht="24">
      <c r="A1028" s="4" t="s">
        <v>377</v>
      </c>
      <c r="B1028" s="4" t="s">
        <v>377</v>
      </c>
      <c r="C1028" s="5" t="s">
        <v>741</v>
      </c>
      <c r="D1028" s="4"/>
      <c r="E1028" s="201" t="s">
        <v>425</v>
      </c>
      <c r="F1028" s="18">
        <f t="shared" si="247"/>
        <v>4537.5990000000002</v>
      </c>
      <c r="G1028" s="18">
        <f t="shared" si="247"/>
        <v>4537.5990000000002</v>
      </c>
    </row>
    <row r="1029" spans="1:7" ht="36">
      <c r="A1029" s="4" t="s">
        <v>377</v>
      </c>
      <c r="B1029" s="4" t="s">
        <v>377</v>
      </c>
      <c r="C1029" s="5" t="s">
        <v>741</v>
      </c>
      <c r="D1029" s="32" t="s">
        <v>100</v>
      </c>
      <c r="E1029" s="21" t="s">
        <v>101</v>
      </c>
      <c r="F1029" s="18">
        <f t="shared" si="247"/>
        <v>4537.5990000000002</v>
      </c>
      <c r="G1029" s="18">
        <f t="shared" si="247"/>
        <v>4537.5990000000002</v>
      </c>
    </row>
    <row r="1030" spans="1:7" ht="60">
      <c r="A1030" s="4" t="s">
        <v>377</v>
      </c>
      <c r="B1030" s="4" t="s">
        <v>377</v>
      </c>
      <c r="C1030" s="5" t="s">
        <v>741</v>
      </c>
      <c r="D1030" s="4" t="s">
        <v>102</v>
      </c>
      <c r="E1030" s="201" t="s">
        <v>103</v>
      </c>
      <c r="F1030" s="18">
        <v>4537.5990000000002</v>
      </c>
      <c r="G1030" s="18">
        <v>4537.5990000000002</v>
      </c>
    </row>
    <row r="1031" spans="1:7" ht="24">
      <c r="A1031" s="12" t="s">
        <v>377</v>
      </c>
      <c r="B1031" s="12" t="s">
        <v>377</v>
      </c>
      <c r="C1031" s="12" t="s">
        <v>313</v>
      </c>
      <c r="D1031" s="12"/>
      <c r="E1031" s="16" t="s">
        <v>314</v>
      </c>
      <c r="F1031" s="17">
        <f t="shared" ref="F1031:G1032" si="248">F1032</f>
        <v>7996.1259999999984</v>
      </c>
      <c r="G1031" s="17">
        <f t="shared" si="248"/>
        <v>7950.6639999999989</v>
      </c>
    </row>
    <row r="1032" spans="1:7" ht="24">
      <c r="A1032" s="5" t="s">
        <v>377</v>
      </c>
      <c r="B1032" s="5" t="s">
        <v>377</v>
      </c>
      <c r="C1032" s="5" t="s">
        <v>315</v>
      </c>
      <c r="D1032" s="5"/>
      <c r="E1032" s="201" t="s">
        <v>316</v>
      </c>
      <c r="F1032" s="18">
        <f t="shared" si="248"/>
        <v>7996.1259999999984</v>
      </c>
      <c r="G1032" s="18">
        <f t="shared" si="248"/>
        <v>7950.6639999999989</v>
      </c>
    </row>
    <row r="1033" spans="1:7" ht="84">
      <c r="A1033" s="5" t="s">
        <v>377</v>
      </c>
      <c r="B1033" s="5" t="s">
        <v>377</v>
      </c>
      <c r="C1033" s="5" t="s">
        <v>317</v>
      </c>
      <c r="D1033" s="5"/>
      <c r="E1033" s="201" t="s">
        <v>318</v>
      </c>
      <c r="F1033" s="18">
        <f>F1034+F1041+F1037</f>
        <v>7996.1259999999984</v>
      </c>
      <c r="G1033" s="18">
        <f>G1034+G1041+G1037</f>
        <v>7950.6639999999989</v>
      </c>
    </row>
    <row r="1034" spans="1:7" ht="36">
      <c r="A1034" s="5" t="s">
        <v>377</v>
      </c>
      <c r="B1034" s="5" t="s">
        <v>377</v>
      </c>
      <c r="C1034" s="5" t="s">
        <v>422</v>
      </c>
      <c r="D1034" s="5"/>
      <c r="E1034" s="201" t="s">
        <v>423</v>
      </c>
      <c r="F1034" s="18">
        <f t="shared" ref="F1034:G1035" si="249">F1035</f>
        <v>622.79300000000001</v>
      </c>
      <c r="G1034" s="18">
        <f t="shared" si="249"/>
        <v>619.71299999999997</v>
      </c>
    </row>
    <row r="1035" spans="1:7" ht="24">
      <c r="A1035" s="5" t="s">
        <v>377</v>
      </c>
      <c r="B1035" s="5" t="s">
        <v>377</v>
      </c>
      <c r="C1035" s="5" t="s">
        <v>422</v>
      </c>
      <c r="D1035" s="20" t="s">
        <v>45</v>
      </c>
      <c r="E1035" s="21" t="s">
        <v>46</v>
      </c>
      <c r="F1035" s="18">
        <f t="shared" si="249"/>
        <v>622.79300000000001</v>
      </c>
      <c r="G1035" s="18">
        <f t="shared" si="249"/>
        <v>619.71299999999997</v>
      </c>
    </row>
    <row r="1036" spans="1:7">
      <c r="A1036" s="5" t="s">
        <v>377</v>
      </c>
      <c r="B1036" s="5" t="s">
        <v>377</v>
      </c>
      <c r="C1036" s="5" t="s">
        <v>422</v>
      </c>
      <c r="D1036" s="4" t="s">
        <v>47</v>
      </c>
      <c r="E1036" s="201" t="s">
        <v>48</v>
      </c>
      <c r="F1036" s="18">
        <v>622.79300000000001</v>
      </c>
      <c r="G1036" s="18">
        <v>619.71299999999997</v>
      </c>
    </row>
    <row r="1037" spans="1:7" ht="24">
      <c r="A1037" s="5" t="s">
        <v>377</v>
      </c>
      <c r="B1037" s="5" t="s">
        <v>377</v>
      </c>
      <c r="C1037" s="5" t="s">
        <v>424</v>
      </c>
      <c r="D1037" s="5"/>
      <c r="E1037" s="201" t="s">
        <v>425</v>
      </c>
      <c r="F1037" s="18">
        <f>F1038</f>
        <v>276.89699999999999</v>
      </c>
      <c r="G1037" s="18">
        <f>G1038</f>
        <v>241.52199999999999</v>
      </c>
    </row>
    <row r="1038" spans="1:7" ht="60">
      <c r="A1038" s="5" t="s">
        <v>377</v>
      </c>
      <c r="B1038" s="5" t="s">
        <v>377</v>
      </c>
      <c r="C1038" s="5" t="s">
        <v>424</v>
      </c>
      <c r="D1038" s="20" t="s">
        <v>29</v>
      </c>
      <c r="E1038" s="21" t="s">
        <v>30</v>
      </c>
      <c r="F1038" s="18">
        <f>F1039+F1040</f>
        <v>276.89699999999999</v>
      </c>
      <c r="G1038" s="18">
        <f>G1039+G1040</f>
        <v>241.52199999999999</v>
      </c>
    </row>
    <row r="1039" spans="1:7">
      <c r="A1039" s="5" t="s">
        <v>377</v>
      </c>
      <c r="B1039" s="5" t="s">
        <v>377</v>
      </c>
      <c r="C1039" s="5" t="s">
        <v>424</v>
      </c>
      <c r="D1039" s="22" t="s">
        <v>83</v>
      </c>
      <c r="E1039" s="23" t="s">
        <v>84</v>
      </c>
      <c r="F1039" s="18">
        <v>212.67099999999999</v>
      </c>
      <c r="G1039" s="18">
        <v>185.86099999999999</v>
      </c>
    </row>
    <row r="1040" spans="1:7" ht="48">
      <c r="A1040" s="5" t="s">
        <v>377</v>
      </c>
      <c r="B1040" s="5" t="s">
        <v>377</v>
      </c>
      <c r="C1040" s="5" t="s">
        <v>424</v>
      </c>
      <c r="D1040" s="22">
        <v>119</v>
      </c>
      <c r="E1040" s="23" t="s">
        <v>86</v>
      </c>
      <c r="F1040" s="18">
        <v>64.225999999999999</v>
      </c>
      <c r="G1040" s="18">
        <v>55.661000000000001</v>
      </c>
    </row>
    <row r="1041" spans="1:7">
      <c r="A1041" s="5" t="s">
        <v>377</v>
      </c>
      <c r="B1041" s="5" t="s">
        <v>377</v>
      </c>
      <c r="C1041" s="5" t="s">
        <v>426</v>
      </c>
      <c r="D1041" s="5"/>
      <c r="E1041" s="21" t="s">
        <v>427</v>
      </c>
      <c r="F1041" s="18">
        <f>F1042+F1045+F1048</f>
        <v>7096.4359999999988</v>
      </c>
      <c r="G1041" s="18">
        <f>G1042+G1045+G1048</f>
        <v>7089.4289999999992</v>
      </c>
    </row>
    <row r="1042" spans="1:7" ht="60">
      <c r="A1042" s="5" t="s">
        <v>377</v>
      </c>
      <c r="B1042" s="5" t="s">
        <v>377</v>
      </c>
      <c r="C1042" s="5" t="s">
        <v>426</v>
      </c>
      <c r="D1042" s="20" t="s">
        <v>29</v>
      </c>
      <c r="E1042" s="21" t="s">
        <v>30</v>
      </c>
      <c r="F1042" s="18">
        <f>F1043+F1044</f>
        <v>6459.4219999999996</v>
      </c>
      <c r="G1042" s="18">
        <f>G1043+G1044</f>
        <v>6459.4169999999995</v>
      </c>
    </row>
    <row r="1043" spans="1:7">
      <c r="A1043" s="5" t="s">
        <v>377</v>
      </c>
      <c r="B1043" s="5" t="s">
        <v>377</v>
      </c>
      <c r="C1043" s="5" t="s">
        <v>426</v>
      </c>
      <c r="D1043" s="22" t="s">
        <v>83</v>
      </c>
      <c r="E1043" s="23" t="s">
        <v>84</v>
      </c>
      <c r="F1043" s="18">
        <v>4961.1549999999997</v>
      </c>
      <c r="G1043" s="18">
        <v>4961.1499999999996</v>
      </c>
    </row>
    <row r="1044" spans="1:7" ht="48">
      <c r="A1044" s="5" t="s">
        <v>377</v>
      </c>
      <c r="B1044" s="5" t="s">
        <v>377</v>
      </c>
      <c r="C1044" s="5" t="s">
        <v>426</v>
      </c>
      <c r="D1044" s="22">
        <v>119</v>
      </c>
      <c r="E1044" s="23" t="s">
        <v>86</v>
      </c>
      <c r="F1044" s="18">
        <v>1498.2670000000001</v>
      </c>
      <c r="G1044" s="18">
        <v>1498.2670000000001</v>
      </c>
    </row>
    <row r="1045" spans="1:7" ht="24">
      <c r="A1045" s="5" t="s">
        <v>377</v>
      </c>
      <c r="B1045" s="5" t="s">
        <v>377</v>
      </c>
      <c r="C1045" s="5" t="s">
        <v>426</v>
      </c>
      <c r="D1045" s="20" t="s">
        <v>45</v>
      </c>
      <c r="E1045" s="21" t="s">
        <v>46</v>
      </c>
      <c r="F1045" s="18">
        <f>F1046+F1047</f>
        <v>624.84199999999998</v>
      </c>
      <c r="G1045" s="18">
        <f>G1046+G1047</f>
        <v>620.505</v>
      </c>
    </row>
    <row r="1046" spans="1:7">
      <c r="A1046" s="5" t="s">
        <v>377</v>
      </c>
      <c r="B1046" s="5" t="s">
        <v>377</v>
      </c>
      <c r="C1046" s="5" t="s">
        <v>426</v>
      </c>
      <c r="D1046" s="4" t="s">
        <v>47</v>
      </c>
      <c r="E1046" s="201" t="s">
        <v>48</v>
      </c>
      <c r="F1046" s="18">
        <v>383.06200000000001</v>
      </c>
      <c r="G1046" s="18">
        <v>379.42700000000002</v>
      </c>
    </row>
    <row r="1047" spans="1:7">
      <c r="A1047" s="5" t="s">
        <v>377</v>
      </c>
      <c r="B1047" s="5" t="s">
        <v>377</v>
      </c>
      <c r="C1047" s="5" t="s">
        <v>426</v>
      </c>
      <c r="D1047" s="4">
        <v>247</v>
      </c>
      <c r="E1047" s="201" t="s">
        <v>87</v>
      </c>
      <c r="F1047" s="18">
        <v>241.78</v>
      </c>
      <c r="G1047" s="18">
        <v>241.078</v>
      </c>
    </row>
    <row r="1048" spans="1:7">
      <c r="A1048" s="5" t="s">
        <v>377</v>
      </c>
      <c r="B1048" s="5" t="s">
        <v>377</v>
      </c>
      <c r="C1048" s="5" t="s">
        <v>426</v>
      </c>
      <c r="D1048" s="4" t="s">
        <v>88</v>
      </c>
      <c r="E1048" s="201" t="s">
        <v>74</v>
      </c>
      <c r="F1048" s="18">
        <f>F1049</f>
        <v>12.172000000000001</v>
      </c>
      <c r="G1048" s="18">
        <f>G1049</f>
        <v>9.5069999999999997</v>
      </c>
    </row>
    <row r="1049" spans="1:7" ht="24">
      <c r="A1049" s="5" t="s">
        <v>377</v>
      </c>
      <c r="B1049" s="5" t="s">
        <v>377</v>
      </c>
      <c r="C1049" s="5" t="s">
        <v>426</v>
      </c>
      <c r="D1049" s="4">
        <v>851</v>
      </c>
      <c r="E1049" s="201" t="s">
        <v>370</v>
      </c>
      <c r="F1049" s="18">
        <v>12.172000000000001</v>
      </c>
      <c r="G1049" s="18">
        <v>9.5069999999999997</v>
      </c>
    </row>
    <row r="1050" spans="1:7">
      <c r="A1050" s="24" t="s">
        <v>377</v>
      </c>
      <c r="B1050" s="24" t="s">
        <v>176</v>
      </c>
      <c r="C1050" s="5"/>
      <c r="D1050" s="24"/>
      <c r="E1050" s="13" t="s">
        <v>428</v>
      </c>
      <c r="F1050" s="14">
        <f>F1051+F1081+F1091</f>
        <v>34195</v>
      </c>
      <c r="G1050" s="14">
        <f>G1051+G1081+G1091</f>
        <v>34140.161</v>
      </c>
    </row>
    <row r="1051" spans="1:7" ht="36">
      <c r="A1051" s="4" t="s">
        <v>377</v>
      </c>
      <c r="B1051" s="4" t="s">
        <v>176</v>
      </c>
      <c r="C1051" s="12" t="s">
        <v>380</v>
      </c>
      <c r="D1051" s="15"/>
      <c r="E1051" s="16" t="s">
        <v>381</v>
      </c>
      <c r="F1051" s="17">
        <f>F1052+F1063</f>
        <v>32314.934000000001</v>
      </c>
      <c r="G1051" s="17">
        <f>G1052+G1063</f>
        <v>32261.096000000001</v>
      </c>
    </row>
    <row r="1052" spans="1:7" ht="24">
      <c r="A1052" s="4" t="s">
        <v>377</v>
      </c>
      <c r="B1052" s="4" t="s">
        <v>176</v>
      </c>
      <c r="C1052" s="5" t="s">
        <v>737</v>
      </c>
      <c r="D1052" s="4"/>
      <c r="E1052" s="201" t="s">
        <v>738</v>
      </c>
      <c r="F1052" s="18">
        <f>F1053</f>
        <v>13544.753000000001</v>
      </c>
      <c r="G1052" s="18">
        <f>G1053</f>
        <v>13544.753000000001</v>
      </c>
    </row>
    <row r="1053" spans="1:7" ht="36">
      <c r="A1053" s="4" t="s">
        <v>377</v>
      </c>
      <c r="B1053" s="4" t="s">
        <v>176</v>
      </c>
      <c r="C1053" s="5" t="s">
        <v>742</v>
      </c>
      <c r="D1053" s="4"/>
      <c r="E1053" s="201" t="s">
        <v>743</v>
      </c>
      <c r="F1053" s="18">
        <f>F1060+F1057+F1054</f>
        <v>13544.753000000001</v>
      </c>
      <c r="G1053" s="18">
        <f>G1060+G1057+G1054</f>
        <v>13544.753000000001</v>
      </c>
    </row>
    <row r="1054" spans="1:7" ht="24">
      <c r="A1054" s="4" t="s">
        <v>377</v>
      </c>
      <c r="B1054" s="4" t="s">
        <v>176</v>
      </c>
      <c r="C1054" s="5" t="s">
        <v>744</v>
      </c>
      <c r="D1054" s="4"/>
      <c r="E1054" s="201" t="s">
        <v>745</v>
      </c>
      <c r="F1054" s="18">
        <f t="shared" ref="F1054:G1055" si="250">F1055</f>
        <v>6885.0860000000002</v>
      </c>
      <c r="G1054" s="18">
        <f t="shared" si="250"/>
        <v>6885.0860000000002</v>
      </c>
    </row>
    <row r="1055" spans="1:7" ht="36">
      <c r="A1055" s="4" t="s">
        <v>377</v>
      </c>
      <c r="B1055" s="4" t="s">
        <v>176</v>
      </c>
      <c r="C1055" s="5" t="s">
        <v>744</v>
      </c>
      <c r="D1055" s="32" t="s">
        <v>100</v>
      </c>
      <c r="E1055" s="21" t="s">
        <v>101</v>
      </c>
      <c r="F1055" s="18">
        <f t="shared" si="250"/>
        <v>6885.0860000000002</v>
      </c>
      <c r="G1055" s="18">
        <f t="shared" si="250"/>
        <v>6885.0860000000002</v>
      </c>
    </row>
    <row r="1056" spans="1:7" ht="60">
      <c r="A1056" s="4" t="s">
        <v>377</v>
      </c>
      <c r="B1056" s="4" t="s">
        <v>176</v>
      </c>
      <c r="C1056" s="5" t="s">
        <v>744</v>
      </c>
      <c r="D1056" s="4" t="s">
        <v>397</v>
      </c>
      <c r="E1056" s="201" t="s">
        <v>103</v>
      </c>
      <c r="F1056" s="18">
        <v>6885.0860000000002</v>
      </c>
      <c r="G1056" s="18">
        <v>6885.0860000000002</v>
      </c>
    </row>
    <row r="1057" spans="1:7" ht="24">
      <c r="A1057" s="4" t="s">
        <v>377</v>
      </c>
      <c r="B1057" s="4" t="s">
        <v>176</v>
      </c>
      <c r="C1057" s="5" t="s">
        <v>746</v>
      </c>
      <c r="D1057" s="4"/>
      <c r="E1057" s="201" t="s">
        <v>747</v>
      </c>
      <c r="F1057" s="18">
        <f t="shared" ref="F1057:G1058" si="251">F1058</f>
        <v>5993.7</v>
      </c>
      <c r="G1057" s="18">
        <f t="shared" si="251"/>
        <v>5993.7</v>
      </c>
    </row>
    <row r="1058" spans="1:7" ht="36">
      <c r="A1058" s="4" t="s">
        <v>377</v>
      </c>
      <c r="B1058" s="4" t="s">
        <v>176</v>
      </c>
      <c r="C1058" s="5" t="s">
        <v>746</v>
      </c>
      <c r="D1058" s="20" t="s">
        <v>100</v>
      </c>
      <c r="E1058" s="21" t="s">
        <v>101</v>
      </c>
      <c r="F1058" s="18">
        <f t="shared" si="251"/>
        <v>5993.7</v>
      </c>
      <c r="G1058" s="18">
        <f t="shared" si="251"/>
        <v>5993.7</v>
      </c>
    </row>
    <row r="1059" spans="1:7" ht="60">
      <c r="A1059" s="4" t="s">
        <v>377</v>
      </c>
      <c r="B1059" s="4" t="s">
        <v>176</v>
      </c>
      <c r="C1059" s="5" t="s">
        <v>746</v>
      </c>
      <c r="D1059" s="4" t="s">
        <v>397</v>
      </c>
      <c r="E1059" s="201" t="s">
        <v>103</v>
      </c>
      <c r="F1059" s="18">
        <v>5993.7</v>
      </c>
      <c r="G1059" s="18">
        <v>5993.7</v>
      </c>
    </row>
    <row r="1060" spans="1:7" ht="24">
      <c r="A1060" s="4" t="s">
        <v>377</v>
      </c>
      <c r="B1060" s="4" t="s">
        <v>176</v>
      </c>
      <c r="C1060" s="5" t="s">
        <v>748</v>
      </c>
      <c r="D1060" s="4"/>
      <c r="E1060" s="201" t="s">
        <v>749</v>
      </c>
      <c r="F1060" s="18">
        <f t="shared" ref="F1060:G1061" si="252">F1061</f>
        <v>665.96699999999998</v>
      </c>
      <c r="G1060" s="18">
        <f t="shared" si="252"/>
        <v>665.96699999999998</v>
      </c>
    </row>
    <row r="1061" spans="1:7" ht="36">
      <c r="A1061" s="4" t="s">
        <v>377</v>
      </c>
      <c r="B1061" s="4" t="s">
        <v>176</v>
      </c>
      <c r="C1061" s="5" t="s">
        <v>748</v>
      </c>
      <c r="D1061" s="32" t="s">
        <v>100</v>
      </c>
      <c r="E1061" s="21" t="s">
        <v>101</v>
      </c>
      <c r="F1061" s="18">
        <f t="shared" si="252"/>
        <v>665.96699999999998</v>
      </c>
      <c r="G1061" s="18">
        <f t="shared" si="252"/>
        <v>665.96699999999998</v>
      </c>
    </row>
    <row r="1062" spans="1:7" ht="60">
      <c r="A1062" s="4" t="s">
        <v>377</v>
      </c>
      <c r="B1062" s="4" t="s">
        <v>176</v>
      </c>
      <c r="C1062" s="5" t="s">
        <v>748</v>
      </c>
      <c r="D1062" s="4" t="s">
        <v>397</v>
      </c>
      <c r="E1062" s="201" t="s">
        <v>103</v>
      </c>
      <c r="F1062" s="18">
        <v>665.96699999999998</v>
      </c>
      <c r="G1062" s="18">
        <v>665.96699999999998</v>
      </c>
    </row>
    <row r="1063" spans="1:7">
      <c r="A1063" s="4" t="s">
        <v>377</v>
      </c>
      <c r="B1063" s="4" t="s">
        <v>176</v>
      </c>
      <c r="C1063" s="5" t="s">
        <v>750</v>
      </c>
      <c r="D1063" s="4"/>
      <c r="E1063" s="201" t="s">
        <v>751</v>
      </c>
      <c r="F1063" s="18">
        <f>F1064</f>
        <v>18770.181</v>
      </c>
      <c r="G1063" s="18">
        <f>G1064</f>
        <v>18716.343000000001</v>
      </c>
    </row>
    <row r="1064" spans="1:7" ht="24">
      <c r="A1064" s="4" t="s">
        <v>377</v>
      </c>
      <c r="B1064" s="4" t="s">
        <v>176</v>
      </c>
      <c r="C1064" s="5" t="s">
        <v>752</v>
      </c>
      <c r="D1064" s="4"/>
      <c r="E1064" s="201" t="s">
        <v>753</v>
      </c>
      <c r="F1064" s="18">
        <f>F1065+F1072+F1078</f>
        <v>18770.181</v>
      </c>
      <c r="G1064" s="18">
        <f>G1065+G1072+G1078</f>
        <v>18716.343000000001</v>
      </c>
    </row>
    <row r="1065" spans="1:7" ht="36">
      <c r="A1065" s="4" t="s">
        <v>377</v>
      </c>
      <c r="B1065" s="4" t="s">
        <v>176</v>
      </c>
      <c r="C1065" s="5" t="s">
        <v>754</v>
      </c>
      <c r="D1065" s="4"/>
      <c r="E1065" s="201" t="s">
        <v>119</v>
      </c>
      <c r="F1065" s="18">
        <f>F1066+F1070</f>
        <v>4636.7159999999994</v>
      </c>
      <c r="G1065" s="18">
        <f>G1066+G1070</f>
        <v>4636.473</v>
      </c>
    </row>
    <row r="1066" spans="1:7" ht="60">
      <c r="A1066" s="4" t="s">
        <v>377</v>
      </c>
      <c r="B1066" s="4" t="s">
        <v>176</v>
      </c>
      <c r="C1066" s="5" t="s">
        <v>754</v>
      </c>
      <c r="D1066" s="20" t="s">
        <v>29</v>
      </c>
      <c r="E1066" s="21" t="s">
        <v>30</v>
      </c>
      <c r="F1066" s="18">
        <f>F1067+F1068+F1069</f>
        <v>4634.5159999999996</v>
      </c>
      <c r="G1066" s="18">
        <f>G1067+G1068+G1069</f>
        <v>4634.2730000000001</v>
      </c>
    </row>
    <row r="1067" spans="1:7" ht="24">
      <c r="A1067" s="4" t="s">
        <v>377</v>
      </c>
      <c r="B1067" s="4" t="s">
        <v>176</v>
      </c>
      <c r="C1067" s="5" t="s">
        <v>754</v>
      </c>
      <c r="D1067" s="22" t="s">
        <v>31</v>
      </c>
      <c r="E1067" s="23" t="s">
        <v>32</v>
      </c>
      <c r="F1067" s="18">
        <v>2879.47</v>
      </c>
      <c r="G1067" s="18">
        <v>2879.3960000000002</v>
      </c>
    </row>
    <row r="1068" spans="1:7" ht="36">
      <c r="A1068" s="4" t="s">
        <v>377</v>
      </c>
      <c r="B1068" s="4" t="s">
        <v>176</v>
      </c>
      <c r="C1068" s="5" t="s">
        <v>754</v>
      </c>
      <c r="D1068" s="22" t="s">
        <v>33</v>
      </c>
      <c r="E1068" s="23" t="s">
        <v>34</v>
      </c>
      <c r="F1068" s="18">
        <v>694.01900000000001</v>
      </c>
      <c r="G1068" s="18">
        <v>694.01800000000003</v>
      </c>
    </row>
    <row r="1069" spans="1:7" ht="48">
      <c r="A1069" s="4" t="s">
        <v>377</v>
      </c>
      <c r="B1069" s="4" t="s">
        <v>176</v>
      </c>
      <c r="C1069" s="5" t="s">
        <v>754</v>
      </c>
      <c r="D1069" s="22">
        <v>129</v>
      </c>
      <c r="E1069" s="23" t="s">
        <v>885</v>
      </c>
      <c r="F1069" s="18">
        <v>1061.027</v>
      </c>
      <c r="G1069" s="18">
        <v>1060.8589999999999</v>
      </c>
    </row>
    <row r="1070" spans="1:7" ht="24">
      <c r="A1070" s="4" t="s">
        <v>377</v>
      </c>
      <c r="B1070" s="4" t="s">
        <v>176</v>
      </c>
      <c r="C1070" s="5" t="s">
        <v>754</v>
      </c>
      <c r="D1070" s="20" t="s">
        <v>45</v>
      </c>
      <c r="E1070" s="21" t="s">
        <v>46</v>
      </c>
      <c r="F1070" s="18">
        <f>F1071</f>
        <v>2.2000000000000002</v>
      </c>
      <c r="G1070" s="18">
        <f>G1071</f>
        <v>2.2000000000000002</v>
      </c>
    </row>
    <row r="1071" spans="1:7">
      <c r="A1071" s="4" t="s">
        <v>377</v>
      </c>
      <c r="B1071" s="4" t="s">
        <v>176</v>
      </c>
      <c r="C1071" s="5" t="s">
        <v>754</v>
      </c>
      <c r="D1071" s="4" t="s">
        <v>47</v>
      </c>
      <c r="E1071" s="201" t="s">
        <v>48</v>
      </c>
      <c r="F1071" s="18">
        <v>2.2000000000000002</v>
      </c>
      <c r="G1071" s="18">
        <v>2.2000000000000002</v>
      </c>
    </row>
    <row r="1072" spans="1:7" ht="24">
      <c r="A1072" s="4" t="s">
        <v>377</v>
      </c>
      <c r="B1072" s="4" t="s">
        <v>176</v>
      </c>
      <c r="C1072" s="5" t="s">
        <v>755</v>
      </c>
      <c r="D1072" s="22"/>
      <c r="E1072" s="27" t="s">
        <v>82</v>
      </c>
      <c r="F1072" s="18">
        <f>F1073+F1076</f>
        <v>13588.265000000001</v>
      </c>
      <c r="G1072" s="18">
        <f>G1073+G1076</f>
        <v>13534.97</v>
      </c>
    </row>
    <row r="1073" spans="1:7" ht="60">
      <c r="A1073" s="4" t="s">
        <v>377</v>
      </c>
      <c r="B1073" s="4" t="s">
        <v>176</v>
      </c>
      <c r="C1073" s="5" t="s">
        <v>755</v>
      </c>
      <c r="D1073" s="20" t="s">
        <v>29</v>
      </c>
      <c r="E1073" s="21" t="s">
        <v>30</v>
      </c>
      <c r="F1073" s="18">
        <f>F1074+F1075</f>
        <v>13447.078000000001</v>
      </c>
      <c r="G1073" s="18">
        <f t="shared" ref="G1073" si="253">G1074+G1075</f>
        <v>13393.782999999999</v>
      </c>
    </row>
    <row r="1074" spans="1:7">
      <c r="A1074" s="4" t="s">
        <v>377</v>
      </c>
      <c r="B1074" s="4" t="s">
        <v>176</v>
      </c>
      <c r="C1074" s="5" t="s">
        <v>755</v>
      </c>
      <c r="D1074" s="22" t="s">
        <v>83</v>
      </c>
      <c r="E1074" s="23" t="s">
        <v>84</v>
      </c>
      <c r="F1074" s="18">
        <v>10333.394</v>
      </c>
      <c r="G1074" s="18">
        <v>10307.797</v>
      </c>
    </row>
    <row r="1075" spans="1:7" ht="48">
      <c r="A1075" s="4" t="s">
        <v>377</v>
      </c>
      <c r="B1075" s="4" t="s">
        <v>176</v>
      </c>
      <c r="C1075" s="5" t="s">
        <v>755</v>
      </c>
      <c r="D1075" s="22">
        <v>119</v>
      </c>
      <c r="E1075" s="23" t="s">
        <v>86</v>
      </c>
      <c r="F1075" s="18">
        <v>3113.6840000000002</v>
      </c>
      <c r="G1075" s="18">
        <v>3085.9859999999999</v>
      </c>
    </row>
    <row r="1076" spans="1:7" ht="24">
      <c r="A1076" s="4" t="s">
        <v>377</v>
      </c>
      <c r="B1076" s="4" t="s">
        <v>176</v>
      </c>
      <c r="C1076" s="5" t="s">
        <v>755</v>
      </c>
      <c r="D1076" s="20" t="s">
        <v>45</v>
      </c>
      <c r="E1076" s="21" t="s">
        <v>46</v>
      </c>
      <c r="F1076" s="18">
        <f>F1077</f>
        <v>141.18700000000001</v>
      </c>
      <c r="G1076" s="18">
        <f>G1077</f>
        <v>141.18700000000001</v>
      </c>
    </row>
    <row r="1077" spans="1:7">
      <c r="A1077" s="4" t="s">
        <v>377</v>
      </c>
      <c r="B1077" s="4" t="s">
        <v>176</v>
      </c>
      <c r="C1077" s="5" t="s">
        <v>755</v>
      </c>
      <c r="D1077" s="4" t="s">
        <v>47</v>
      </c>
      <c r="E1077" s="201" t="s">
        <v>48</v>
      </c>
      <c r="F1077" s="18">
        <v>141.18700000000001</v>
      </c>
      <c r="G1077" s="18">
        <v>141.18700000000001</v>
      </c>
    </row>
    <row r="1078" spans="1:7" ht="24">
      <c r="A1078" s="4" t="s">
        <v>377</v>
      </c>
      <c r="B1078" s="4" t="s">
        <v>176</v>
      </c>
      <c r="C1078" s="5" t="s">
        <v>756</v>
      </c>
      <c r="D1078" s="4"/>
      <c r="E1078" s="201" t="s">
        <v>757</v>
      </c>
      <c r="F1078" s="18">
        <f t="shared" ref="F1078:G1079" si="254">F1079</f>
        <v>545.20000000000005</v>
      </c>
      <c r="G1078" s="18">
        <f t="shared" si="254"/>
        <v>544.9</v>
      </c>
    </row>
    <row r="1079" spans="1:7" ht="24">
      <c r="A1079" s="4" t="s">
        <v>377</v>
      </c>
      <c r="B1079" s="4" t="s">
        <v>176</v>
      </c>
      <c r="C1079" s="5" t="s">
        <v>756</v>
      </c>
      <c r="D1079" s="20" t="s">
        <v>45</v>
      </c>
      <c r="E1079" s="21" t="s">
        <v>46</v>
      </c>
      <c r="F1079" s="18">
        <f t="shared" si="254"/>
        <v>545.20000000000005</v>
      </c>
      <c r="G1079" s="18">
        <f t="shared" si="254"/>
        <v>544.9</v>
      </c>
    </row>
    <row r="1080" spans="1:7">
      <c r="A1080" s="4" t="s">
        <v>377</v>
      </c>
      <c r="B1080" s="4" t="s">
        <v>176</v>
      </c>
      <c r="C1080" s="5" t="s">
        <v>756</v>
      </c>
      <c r="D1080" s="4" t="s">
        <v>47</v>
      </c>
      <c r="E1080" s="201" t="s">
        <v>48</v>
      </c>
      <c r="F1080" s="18">
        <v>545.20000000000005</v>
      </c>
      <c r="G1080" s="18">
        <v>544.9</v>
      </c>
    </row>
    <row r="1081" spans="1:7" ht="36">
      <c r="A1081" s="4" t="s">
        <v>377</v>
      </c>
      <c r="B1081" s="4" t="s">
        <v>176</v>
      </c>
      <c r="C1081" s="12" t="s">
        <v>21</v>
      </c>
      <c r="D1081" s="15"/>
      <c r="E1081" s="16" t="s">
        <v>22</v>
      </c>
      <c r="F1081" s="17">
        <f t="shared" ref="F1081:G1083" si="255">F1082</f>
        <v>841.1</v>
      </c>
      <c r="G1081" s="17">
        <f t="shared" si="255"/>
        <v>841.1</v>
      </c>
    </row>
    <row r="1082" spans="1:7" ht="24">
      <c r="A1082" s="4" t="s">
        <v>377</v>
      </c>
      <c r="B1082" s="4" t="s">
        <v>176</v>
      </c>
      <c r="C1082" s="5" t="s">
        <v>61</v>
      </c>
      <c r="D1082" s="4"/>
      <c r="E1082" s="201" t="s">
        <v>62</v>
      </c>
      <c r="F1082" s="18">
        <f t="shared" si="255"/>
        <v>841.1</v>
      </c>
      <c r="G1082" s="18">
        <f t="shared" si="255"/>
        <v>841.1</v>
      </c>
    </row>
    <row r="1083" spans="1:7" ht="36">
      <c r="A1083" s="4" t="s">
        <v>377</v>
      </c>
      <c r="B1083" s="4" t="s">
        <v>176</v>
      </c>
      <c r="C1083" s="5" t="s">
        <v>63</v>
      </c>
      <c r="D1083" s="24"/>
      <c r="E1083" s="201" t="s">
        <v>64</v>
      </c>
      <c r="F1083" s="18">
        <f t="shared" si="255"/>
        <v>841.1</v>
      </c>
      <c r="G1083" s="18">
        <f t="shared" si="255"/>
        <v>841.1</v>
      </c>
    </row>
    <row r="1084" spans="1:7" ht="48.6" customHeight="1">
      <c r="A1084" s="4" t="s">
        <v>377</v>
      </c>
      <c r="B1084" s="4" t="s">
        <v>176</v>
      </c>
      <c r="C1084" s="29" t="s">
        <v>429</v>
      </c>
      <c r="D1084" s="30"/>
      <c r="E1084" s="30" t="s">
        <v>430</v>
      </c>
      <c r="F1084" s="18">
        <f>F1085+F1089</f>
        <v>841.1</v>
      </c>
      <c r="G1084" s="18">
        <f>G1085+G1089</f>
        <v>841.1</v>
      </c>
    </row>
    <row r="1085" spans="1:7" ht="60">
      <c r="A1085" s="4" t="s">
        <v>377</v>
      </c>
      <c r="B1085" s="4" t="s">
        <v>176</v>
      </c>
      <c r="C1085" s="29" t="s">
        <v>429</v>
      </c>
      <c r="D1085" s="20" t="s">
        <v>29</v>
      </c>
      <c r="E1085" s="21" t="s">
        <v>30</v>
      </c>
      <c r="F1085" s="18">
        <f>F1086+F1087+F1088</f>
        <v>754.428</v>
      </c>
      <c r="G1085" s="18">
        <f>G1086+G1087+G1088</f>
        <v>754.428</v>
      </c>
    </row>
    <row r="1086" spans="1:7" ht="24">
      <c r="A1086" s="4" t="s">
        <v>377</v>
      </c>
      <c r="B1086" s="4" t="s">
        <v>176</v>
      </c>
      <c r="C1086" s="29" t="s">
        <v>429</v>
      </c>
      <c r="D1086" s="22" t="s">
        <v>31</v>
      </c>
      <c r="E1086" s="23" t="s">
        <v>32</v>
      </c>
      <c r="F1086" s="18">
        <v>491.56299999999999</v>
      </c>
      <c r="G1086" s="18">
        <v>491.56299999999999</v>
      </c>
    </row>
    <row r="1087" spans="1:7" ht="36">
      <c r="A1087" s="4" t="s">
        <v>377</v>
      </c>
      <c r="B1087" s="4" t="s">
        <v>176</v>
      </c>
      <c r="C1087" s="29" t="s">
        <v>429</v>
      </c>
      <c r="D1087" s="22" t="s">
        <v>33</v>
      </c>
      <c r="E1087" s="23" t="s">
        <v>34</v>
      </c>
      <c r="F1087" s="18">
        <v>88.802000000000007</v>
      </c>
      <c r="G1087" s="18">
        <v>88.802000000000007</v>
      </c>
    </row>
    <row r="1088" spans="1:7" ht="36" customHeight="1">
      <c r="A1088" s="4" t="s">
        <v>377</v>
      </c>
      <c r="B1088" s="4" t="s">
        <v>176</v>
      </c>
      <c r="C1088" s="29" t="s">
        <v>429</v>
      </c>
      <c r="D1088" s="22">
        <v>129</v>
      </c>
      <c r="E1088" s="23" t="s">
        <v>885</v>
      </c>
      <c r="F1088" s="18">
        <v>174.06299999999999</v>
      </c>
      <c r="G1088" s="18">
        <v>174.06299999999999</v>
      </c>
    </row>
    <row r="1089" spans="1:7" ht="24">
      <c r="A1089" s="4" t="s">
        <v>377</v>
      </c>
      <c r="B1089" s="4" t="s">
        <v>176</v>
      </c>
      <c r="C1089" s="29" t="s">
        <v>429</v>
      </c>
      <c r="D1089" s="20" t="s">
        <v>45</v>
      </c>
      <c r="E1089" s="21" t="s">
        <v>46</v>
      </c>
      <c r="F1089" s="18">
        <f>F1090</f>
        <v>86.671999999999997</v>
      </c>
      <c r="G1089" s="18">
        <f>G1090</f>
        <v>86.671999999999997</v>
      </c>
    </row>
    <row r="1090" spans="1:7" ht="24">
      <c r="A1090" s="4" t="s">
        <v>377</v>
      </c>
      <c r="B1090" s="4" t="s">
        <v>176</v>
      </c>
      <c r="C1090" s="29" t="s">
        <v>429</v>
      </c>
      <c r="D1090" s="4" t="s">
        <v>47</v>
      </c>
      <c r="E1090" s="201" t="s">
        <v>48</v>
      </c>
      <c r="F1090" s="18">
        <v>86.671999999999997</v>
      </c>
      <c r="G1090" s="18">
        <v>86.671999999999997</v>
      </c>
    </row>
    <row r="1091" spans="1:7" ht="24">
      <c r="A1091" s="4" t="s">
        <v>377</v>
      </c>
      <c r="B1091" s="4" t="s">
        <v>176</v>
      </c>
      <c r="C1091" s="5" t="s">
        <v>35</v>
      </c>
      <c r="D1091" s="5"/>
      <c r="E1091" s="201" t="s">
        <v>36</v>
      </c>
      <c r="F1091" s="182">
        <f>F1092+F1099</f>
        <v>1038.9659999999999</v>
      </c>
      <c r="G1091" s="182">
        <f>G1092+G1099</f>
        <v>1037.9649999999999</v>
      </c>
    </row>
    <row r="1092" spans="1:7" ht="36">
      <c r="A1092" s="4" t="s">
        <v>377</v>
      </c>
      <c r="B1092" s="4" t="s">
        <v>176</v>
      </c>
      <c r="C1092" s="5" t="s">
        <v>609</v>
      </c>
      <c r="D1092" s="5"/>
      <c r="E1092" s="201" t="s">
        <v>610</v>
      </c>
      <c r="F1092" s="48">
        <f>F1093</f>
        <v>1024</v>
      </c>
      <c r="G1092" s="48">
        <f t="shared" ref="G1092" si="256">G1093</f>
        <v>1023</v>
      </c>
    </row>
    <row r="1093" spans="1:7" ht="24">
      <c r="A1093" s="4" t="s">
        <v>377</v>
      </c>
      <c r="B1093" s="4" t="s">
        <v>176</v>
      </c>
      <c r="C1093" s="86" t="s">
        <v>826</v>
      </c>
      <c r="D1093" s="86"/>
      <c r="E1093" s="85" t="s">
        <v>827</v>
      </c>
      <c r="F1093" s="48">
        <f>F1096+F1094</f>
        <v>1024</v>
      </c>
      <c r="G1093" s="48">
        <f>G1096+G1094</f>
        <v>1023</v>
      </c>
    </row>
    <row r="1094" spans="1:7" ht="24">
      <c r="A1094" s="4" t="s">
        <v>377</v>
      </c>
      <c r="B1094" s="4" t="s">
        <v>176</v>
      </c>
      <c r="C1094" s="86" t="s">
        <v>826</v>
      </c>
      <c r="D1094" s="20" t="s">
        <v>45</v>
      </c>
      <c r="E1094" s="21" t="s">
        <v>46</v>
      </c>
      <c r="F1094" s="48">
        <f>F1095</f>
        <v>10</v>
      </c>
      <c r="G1094" s="48">
        <f>G1095</f>
        <v>10</v>
      </c>
    </row>
    <row r="1095" spans="1:7">
      <c r="A1095" s="4" t="s">
        <v>377</v>
      </c>
      <c r="B1095" s="4" t="s">
        <v>176</v>
      </c>
      <c r="C1095" s="86" t="s">
        <v>826</v>
      </c>
      <c r="D1095" s="4" t="s">
        <v>47</v>
      </c>
      <c r="E1095" s="201" t="s">
        <v>48</v>
      </c>
      <c r="F1095" s="48">
        <v>10</v>
      </c>
      <c r="G1095" s="48">
        <v>10</v>
      </c>
    </row>
    <row r="1096" spans="1:7" ht="36">
      <c r="A1096" s="4" t="s">
        <v>377</v>
      </c>
      <c r="B1096" s="4" t="s">
        <v>176</v>
      </c>
      <c r="C1096" s="86" t="s">
        <v>826</v>
      </c>
      <c r="D1096" s="20" t="s">
        <v>100</v>
      </c>
      <c r="E1096" s="21" t="s">
        <v>101</v>
      </c>
      <c r="F1096" s="48">
        <f>F1097+F1098</f>
        <v>1014</v>
      </c>
      <c r="G1096" s="48">
        <f>G1097+G1098</f>
        <v>1013</v>
      </c>
    </row>
    <row r="1097" spans="1:7" ht="24">
      <c r="A1097" s="4" t="s">
        <v>377</v>
      </c>
      <c r="B1097" s="4" t="s">
        <v>176</v>
      </c>
      <c r="C1097" s="86" t="s">
        <v>826</v>
      </c>
      <c r="D1097" s="4">
        <v>612</v>
      </c>
      <c r="E1097" s="201" t="s">
        <v>333</v>
      </c>
      <c r="F1097" s="48">
        <v>1007</v>
      </c>
      <c r="G1097" s="48">
        <v>1006</v>
      </c>
    </row>
    <row r="1098" spans="1:7" ht="24">
      <c r="A1098" s="4" t="s">
        <v>377</v>
      </c>
      <c r="B1098" s="4" t="s">
        <v>176</v>
      </c>
      <c r="C1098" s="86" t="s">
        <v>826</v>
      </c>
      <c r="D1098" s="4">
        <v>622</v>
      </c>
      <c r="E1098" s="201" t="s">
        <v>412</v>
      </c>
      <c r="F1098" s="18">
        <v>7</v>
      </c>
      <c r="G1098" s="48">
        <v>7</v>
      </c>
    </row>
    <row r="1099" spans="1:7" ht="24">
      <c r="A1099" s="4" t="s">
        <v>377</v>
      </c>
      <c r="B1099" s="4" t="s">
        <v>176</v>
      </c>
      <c r="C1099" s="5" t="s">
        <v>886</v>
      </c>
      <c r="D1099" s="5"/>
      <c r="E1099" s="201" t="s">
        <v>890</v>
      </c>
      <c r="F1099" s="18">
        <f>F1100</f>
        <v>14.965999999999999</v>
      </c>
      <c r="G1099" s="18">
        <f>G1100</f>
        <v>14.965</v>
      </c>
    </row>
    <row r="1100" spans="1:7" ht="60">
      <c r="A1100" s="4" t="s">
        <v>377</v>
      </c>
      <c r="B1100" s="4" t="s">
        <v>176</v>
      </c>
      <c r="C1100" s="5" t="s">
        <v>887</v>
      </c>
      <c r="D1100" s="5"/>
      <c r="E1100" s="201" t="s">
        <v>889</v>
      </c>
      <c r="F1100" s="18">
        <f>F1101</f>
        <v>14.965999999999999</v>
      </c>
      <c r="G1100" s="18">
        <f>G1101</f>
        <v>14.965</v>
      </c>
    </row>
    <row r="1101" spans="1:7" ht="60">
      <c r="A1101" s="4" t="s">
        <v>377</v>
      </c>
      <c r="B1101" s="4" t="s">
        <v>176</v>
      </c>
      <c r="C1101" s="5" t="s">
        <v>887</v>
      </c>
      <c r="D1101" s="5" t="s">
        <v>29</v>
      </c>
      <c r="E1101" s="21" t="s">
        <v>30</v>
      </c>
      <c r="F1101" s="18">
        <f>F1102+F1103</f>
        <v>14.965999999999999</v>
      </c>
      <c r="G1101" s="18">
        <f>G1102+G1103</f>
        <v>14.965</v>
      </c>
    </row>
    <row r="1102" spans="1:7" ht="24">
      <c r="A1102" s="4" t="s">
        <v>377</v>
      </c>
      <c r="B1102" s="4" t="s">
        <v>176</v>
      </c>
      <c r="C1102" s="5" t="s">
        <v>887</v>
      </c>
      <c r="D1102" s="5" t="s">
        <v>31</v>
      </c>
      <c r="E1102" s="23" t="s">
        <v>32</v>
      </c>
      <c r="F1102" s="18">
        <v>11.494</v>
      </c>
      <c r="G1102" s="18">
        <v>11.494</v>
      </c>
    </row>
    <row r="1103" spans="1:7" ht="37.15" customHeight="1">
      <c r="A1103" s="4" t="s">
        <v>377</v>
      </c>
      <c r="B1103" s="4" t="s">
        <v>176</v>
      </c>
      <c r="C1103" s="5" t="s">
        <v>887</v>
      </c>
      <c r="D1103" s="5" t="s">
        <v>888</v>
      </c>
      <c r="E1103" s="23" t="s">
        <v>885</v>
      </c>
      <c r="F1103" s="18">
        <v>3.472</v>
      </c>
      <c r="G1103" s="18">
        <v>3.4710000000000001</v>
      </c>
    </row>
    <row r="1104" spans="1:7">
      <c r="A1104" s="8" t="s">
        <v>163</v>
      </c>
      <c r="B1104" s="8" t="s">
        <v>17</v>
      </c>
      <c r="C1104" s="36"/>
      <c r="D1104" s="8"/>
      <c r="E1104" s="9" t="s">
        <v>431</v>
      </c>
      <c r="F1104" s="10">
        <f>F1105+F1199</f>
        <v>298164.40799999994</v>
      </c>
      <c r="G1104" s="10">
        <f>G1105+G1199</f>
        <v>295462.64600000001</v>
      </c>
    </row>
    <row r="1105" spans="1:7">
      <c r="A1105" s="24" t="s">
        <v>163</v>
      </c>
      <c r="B1105" s="24" t="s">
        <v>16</v>
      </c>
      <c r="C1105" s="11"/>
      <c r="D1105" s="24"/>
      <c r="E1105" s="13" t="s">
        <v>432</v>
      </c>
      <c r="F1105" s="14">
        <f>F1106+F1187</f>
        <v>292237.11899999995</v>
      </c>
      <c r="G1105" s="14">
        <f>G1106+G1187</f>
        <v>289561.022</v>
      </c>
    </row>
    <row r="1106" spans="1:7" ht="36">
      <c r="A1106" s="15" t="s">
        <v>163</v>
      </c>
      <c r="B1106" s="15" t="s">
        <v>16</v>
      </c>
      <c r="C1106" s="12" t="s">
        <v>402</v>
      </c>
      <c r="D1106" s="15"/>
      <c r="E1106" s="16" t="s">
        <v>403</v>
      </c>
      <c r="F1106" s="17">
        <f>F1107</f>
        <v>291872.99699999997</v>
      </c>
      <c r="G1106" s="17">
        <f>G1107</f>
        <v>289196.90000000002</v>
      </c>
    </row>
    <row r="1107" spans="1:7" ht="36">
      <c r="A1107" s="4" t="s">
        <v>163</v>
      </c>
      <c r="B1107" s="4" t="s">
        <v>16</v>
      </c>
      <c r="C1107" s="5" t="s">
        <v>404</v>
      </c>
      <c r="D1107" s="4"/>
      <c r="E1107" s="201" t="s">
        <v>405</v>
      </c>
      <c r="F1107" s="18">
        <f>F1108+F1137+F1179+F1183</f>
        <v>291872.99699999997</v>
      </c>
      <c r="G1107" s="18">
        <f>G1108+G1137+G1179+G1183</f>
        <v>289196.90000000002</v>
      </c>
    </row>
    <row r="1108" spans="1:7" ht="16.149999999999999" customHeight="1">
      <c r="A1108" s="4" t="s">
        <v>163</v>
      </c>
      <c r="B1108" s="4" t="s">
        <v>16</v>
      </c>
      <c r="C1108" s="5" t="s">
        <v>433</v>
      </c>
      <c r="D1108" s="4"/>
      <c r="E1108" s="201" t="s">
        <v>434</v>
      </c>
      <c r="F1108" s="18">
        <f>F1109+F1112+F1119+F1125+F1131+F1122</f>
        <v>48987.606999999996</v>
      </c>
      <c r="G1108" s="18">
        <f>G1109+G1112+G1119+G1125+G1131+G1122</f>
        <v>48703.856</v>
      </c>
    </row>
    <row r="1109" spans="1:7" ht="24">
      <c r="A1109" s="4" t="s">
        <v>163</v>
      </c>
      <c r="B1109" s="4" t="s">
        <v>16</v>
      </c>
      <c r="C1109" s="5" t="s">
        <v>435</v>
      </c>
      <c r="D1109" s="20"/>
      <c r="E1109" s="21" t="s">
        <v>436</v>
      </c>
      <c r="F1109" s="18">
        <f t="shared" ref="F1109:G1110" si="257">F1110</f>
        <v>11921.231</v>
      </c>
      <c r="G1109" s="18">
        <f t="shared" si="257"/>
        <v>11901.91</v>
      </c>
    </row>
    <row r="1110" spans="1:7" ht="36">
      <c r="A1110" s="4" t="s">
        <v>163</v>
      </c>
      <c r="B1110" s="4" t="s">
        <v>16</v>
      </c>
      <c r="C1110" s="5" t="s">
        <v>435</v>
      </c>
      <c r="D1110" s="32" t="s">
        <v>100</v>
      </c>
      <c r="E1110" s="21" t="s">
        <v>101</v>
      </c>
      <c r="F1110" s="18">
        <f t="shared" si="257"/>
        <v>11921.231</v>
      </c>
      <c r="G1110" s="18">
        <f t="shared" si="257"/>
        <v>11901.91</v>
      </c>
    </row>
    <row r="1111" spans="1:7" ht="60">
      <c r="A1111" s="4" t="s">
        <v>163</v>
      </c>
      <c r="B1111" s="4" t="s">
        <v>16</v>
      </c>
      <c r="C1111" s="5" t="s">
        <v>435</v>
      </c>
      <c r="D1111" s="4" t="s">
        <v>102</v>
      </c>
      <c r="E1111" s="201" t="s">
        <v>103</v>
      </c>
      <c r="F1111" s="18">
        <v>11921.231</v>
      </c>
      <c r="G1111" s="18">
        <v>11901.91</v>
      </c>
    </row>
    <row r="1112" spans="1:7" ht="24">
      <c r="A1112" s="4" t="s">
        <v>163</v>
      </c>
      <c r="B1112" s="4" t="s">
        <v>16</v>
      </c>
      <c r="C1112" s="5" t="s">
        <v>437</v>
      </c>
      <c r="D1112" s="20"/>
      <c r="E1112" s="21" t="s">
        <v>438</v>
      </c>
      <c r="F1112" s="18">
        <f>F1113+F1116</f>
        <v>8933.759</v>
      </c>
      <c r="G1112" s="18">
        <f>G1113+G1116</f>
        <v>8669.3289999999997</v>
      </c>
    </row>
    <row r="1113" spans="1:7" ht="60">
      <c r="A1113" s="4" t="s">
        <v>163</v>
      </c>
      <c r="B1113" s="4" t="s">
        <v>16</v>
      </c>
      <c r="C1113" s="5" t="s">
        <v>437</v>
      </c>
      <c r="D1113" s="20" t="s">
        <v>29</v>
      </c>
      <c r="E1113" s="21" t="s">
        <v>30</v>
      </c>
      <c r="F1113" s="18">
        <f>F1114+F1115</f>
        <v>7384.6930000000002</v>
      </c>
      <c r="G1113" s="18">
        <f>G1114+G1115</f>
        <v>7184.9319999999998</v>
      </c>
    </row>
    <row r="1114" spans="1:7">
      <c r="A1114" s="4" t="s">
        <v>163</v>
      </c>
      <c r="B1114" s="4" t="s">
        <v>16</v>
      </c>
      <c r="C1114" s="5" t="s">
        <v>437</v>
      </c>
      <c r="D1114" s="22" t="s">
        <v>83</v>
      </c>
      <c r="E1114" s="23" t="s">
        <v>84</v>
      </c>
      <c r="F1114" s="18">
        <v>5713.924</v>
      </c>
      <c r="G1114" s="18">
        <v>5548.6369999999997</v>
      </c>
    </row>
    <row r="1115" spans="1:7" ht="48">
      <c r="A1115" s="4" t="s">
        <v>163</v>
      </c>
      <c r="B1115" s="4" t="s">
        <v>16</v>
      </c>
      <c r="C1115" s="5" t="s">
        <v>437</v>
      </c>
      <c r="D1115" s="22">
        <v>119</v>
      </c>
      <c r="E1115" s="23" t="s">
        <v>86</v>
      </c>
      <c r="F1115" s="18">
        <v>1670.769</v>
      </c>
      <c r="G1115" s="18">
        <v>1636.2950000000001</v>
      </c>
    </row>
    <row r="1116" spans="1:7" ht="24">
      <c r="A1116" s="4" t="s">
        <v>163</v>
      </c>
      <c r="B1116" s="4" t="s">
        <v>16</v>
      </c>
      <c r="C1116" s="5" t="s">
        <v>437</v>
      </c>
      <c r="D1116" s="20" t="s">
        <v>45</v>
      </c>
      <c r="E1116" s="21" t="s">
        <v>46</v>
      </c>
      <c r="F1116" s="18">
        <f>F1117+F1118</f>
        <v>1549.0659999999998</v>
      </c>
      <c r="G1116" s="18">
        <f>G1117+G1118</f>
        <v>1484.3969999999999</v>
      </c>
    </row>
    <row r="1117" spans="1:7">
      <c r="A1117" s="4" t="s">
        <v>163</v>
      </c>
      <c r="B1117" s="4" t="s">
        <v>16</v>
      </c>
      <c r="C1117" s="5" t="s">
        <v>437</v>
      </c>
      <c r="D1117" s="4" t="s">
        <v>47</v>
      </c>
      <c r="E1117" s="201" t="s">
        <v>48</v>
      </c>
      <c r="F1117" s="18">
        <v>813.37199999999996</v>
      </c>
      <c r="G1117" s="18">
        <v>770.73400000000004</v>
      </c>
    </row>
    <row r="1118" spans="1:7">
      <c r="A1118" s="4" t="s">
        <v>163</v>
      </c>
      <c r="B1118" s="4" t="s">
        <v>16</v>
      </c>
      <c r="C1118" s="5" t="s">
        <v>437</v>
      </c>
      <c r="D1118" s="4">
        <v>247</v>
      </c>
      <c r="E1118" s="201" t="s">
        <v>87</v>
      </c>
      <c r="F1118" s="18">
        <v>735.69399999999996</v>
      </c>
      <c r="G1118" s="18">
        <v>713.66300000000001</v>
      </c>
    </row>
    <row r="1119" spans="1:7" ht="48">
      <c r="A1119" s="4" t="s">
        <v>163</v>
      </c>
      <c r="B1119" s="4" t="s">
        <v>16</v>
      </c>
      <c r="C1119" s="5" t="s">
        <v>439</v>
      </c>
      <c r="D1119" s="4"/>
      <c r="E1119" s="201" t="s">
        <v>440</v>
      </c>
      <c r="F1119" s="18">
        <f t="shared" ref="F1119:G1120" si="258">F1120</f>
        <v>751.8</v>
      </c>
      <c r="G1119" s="18">
        <f t="shared" si="258"/>
        <v>751.8</v>
      </c>
    </row>
    <row r="1120" spans="1:7" ht="36">
      <c r="A1120" s="4" t="s">
        <v>163</v>
      </c>
      <c r="B1120" s="4" t="s">
        <v>16</v>
      </c>
      <c r="C1120" s="5" t="s">
        <v>439</v>
      </c>
      <c r="D1120" s="32" t="s">
        <v>100</v>
      </c>
      <c r="E1120" s="21" t="s">
        <v>101</v>
      </c>
      <c r="F1120" s="18">
        <f t="shared" si="258"/>
        <v>751.8</v>
      </c>
      <c r="G1120" s="18">
        <f t="shared" si="258"/>
        <v>751.8</v>
      </c>
    </row>
    <row r="1121" spans="1:7" ht="60">
      <c r="A1121" s="4" t="s">
        <v>163</v>
      </c>
      <c r="B1121" s="4" t="s">
        <v>16</v>
      </c>
      <c r="C1121" s="5" t="s">
        <v>439</v>
      </c>
      <c r="D1121" s="4" t="s">
        <v>397</v>
      </c>
      <c r="E1121" s="201" t="s">
        <v>103</v>
      </c>
      <c r="F1121" s="18">
        <v>751.8</v>
      </c>
      <c r="G1121" s="18">
        <v>751.8</v>
      </c>
    </row>
    <row r="1122" spans="1:7" ht="24">
      <c r="A1122" s="4" t="s">
        <v>163</v>
      </c>
      <c r="B1122" s="4" t="s">
        <v>16</v>
      </c>
      <c r="C1122" s="5" t="s">
        <v>873</v>
      </c>
      <c r="D1122" s="4"/>
      <c r="E1122" s="201" t="s">
        <v>872</v>
      </c>
      <c r="F1122" s="18">
        <f>F1123</f>
        <v>686.75199999999995</v>
      </c>
      <c r="G1122" s="18">
        <f>G1123</f>
        <v>686.75199999999995</v>
      </c>
    </row>
    <row r="1123" spans="1:7" ht="36">
      <c r="A1123" s="4" t="s">
        <v>163</v>
      </c>
      <c r="B1123" s="4" t="s">
        <v>16</v>
      </c>
      <c r="C1123" s="5" t="s">
        <v>873</v>
      </c>
      <c r="D1123" s="32" t="s">
        <v>100</v>
      </c>
      <c r="E1123" s="21" t="s">
        <v>101</v>
      </c>
      <c r="F1123" s="18">
        <f>F1124</f>
        <v>686.75199999999995</v>
      </c>
      <c r="G1123" s="18">
        <f>G1124</f>
        <v>686.75199999999995</v>
      </c>
    </row>
    <row r="1124" spans="1:7" ht="24">
      <c r="A1124" s="4" t="s">
        <v>163</v>
      </c>
      <c r="B1124" s="4" t="s">
        <v>16</v>
      </c>
      <c r="C1124" s="5" t="s">
        <v>873</v>
      </c>
      <c r="D1124" s="4">
        <v>612</v>
      </c>
      <c r="E1124" s="201" t="s">
        <v>333</v>
      </c>
      <c r="F1124" s="18">
        <v>686.75199999999995</v>
      </c>
      <c r="G1124" s="18">
        <v>686.75199999999995</v>
      </c>
    </row>
    <row r="1125" spans="1:7" ht="36">
      <c r="A1125" s="4" t="s">
        <v>163</v>
      </c>
      <c r="B1125" s="4" t="s">
        <v>16</v>
      </c>
      <c r="C1125" s="5" t="s">
        <v>441</v>
      </c>
      <c r="D1125" s="4"/>
      <c r="E1125" s="201" t="s">
        <v>442</v>
      </c>
      <c r="F1125" s="18">
        <f>F1129+F1126</f>
        <v>26427.124</v>
      </c>
      <c r="G1125" s="18">
        <f>G1129+G1126</f>
        <v>26427.124</v>
      </c>
    </row>
    <row r="1126" spans="1:7" ht="60">
      <c r="A1126" s="4" t="s">
        <v>163</v>
      </c>
      <c r="B1126" s="4" t="s">
        <v>16</v>
      </c>
      <c r="C1126" s="5" t="s">
        <v>441</v>
      </c>
      <c r="D1126" s="20" t="s">
        <v>29</v>
      </c>
      <c r="E1126" s="21" t="s">
        <v>30</v>
      </c>
      <c r="F1126" s="18">
        <f>F1127+F1128</f>
        <v>10336.415999999999</v>
      </c>
      <c r="G1126" s="18">
        <f>G1127+G1128</f>
        <v>10336.415999999999</v>
      </c>
    </row>
    <row r="1127" spans="1:7">
      <c r="A1127" s="4" t="s">
        <v>163</v>
      </c>
      <c r="B1127" s="4" t="s">
        <v>16</v>
      </c>
      <c r="C1127" s="5" t="s">
        <v>441</v>
      </c>
      <c r="D1127" s="22" t="s">
        <v>83</v>
      </c>
      <c r="E1127" s="23" t="s">
        <v>84</v>
      </c>
      <c r="F1127" s="18">
        <v>7938.8729999999996</v>
      </c>
      <c r="G1127" s="18">
        <v>7938.8729999999996</v>
      </c>
    </row>
    <row r="1128" spans="1:7" ht="48">
      <c r="A1128" s="4" t="s">
        <v>163</v>
      </c>
      <c r="B1128" s="4" t="s">
        <v>16</v>
      </c>
      <c r="C1128" s="5" t="s">
        <v>441</v>
      </c>
      <c r="D1128" s="22">
        <v>119</v>
      </c>
      <c r="E1128" s="23" t="s">
        <v>86</v>
      </c>
      <c r="F1128" s="18">
        <v>2397.5430000000001</v>
      </c>
      <c r="G1128" s="18">
        <v>2397.5430000000001</v>
      </c>
    </row>
    <row r="1129" spans="1:7" ht="36">
      <c r="A1129" s="4" t="s">
        <v>163</v>
      </c>
      <c r="B1129" s="4" t="s">
        <v>16</v>
      </c>
      <c r="C1129" s="5" t="s">
        <v>441</v>
      </c>
      <c r="D1129" s="20" t="s">
        <v>100</v>
      </c>
      <c r="E1129" s="21" t="s">
        <v>101</v>
      </c>
      <c r="F1129" s="18">
        <f t="shared" ref="F1129:G1129" si="259">F1130</f>
        <v>16090.708000000001</v>
      </c>
      <c r="G1129" s="18">
        <f t="shared" si="259"/>
        <v>16090.708000000001</v>
      </c>
    </row>
    <row r="1130" spans="1:7" ht="60">
      <c r="A1130" s="4" t="s">
        <v>163</v>
      </c>
      <c r="B1130" s="4" t="s">
        <v>16</v>
      </c>
      <c r="C1130" s="5" t="s">
        <v>441</v>
      </c>
      <c r="D1130" s="4" t="s">
        <v>102</v>
      </c>
      <c r="E1130" s="201" t="s">
        <v>103</v>
      </c>
      <c r="F1130" s="18">
        <v>16090.708000000001</v>
      </c>
      <c r="G1130" s="18">
        <v>16090.708000000001</v>
      </c>
    </row>
    <row r="1131" spans="1:7" ht="24">
      <c r="A1131" s="4" t="s">
        <v>163</v>
      </c>
      <c r="B1131" s="4" t="s">
        <v>16</v>
      </c>
      <c r="C1131" s="5" t="s">
        <v>443</v>
      </c>
      <c r="D1131" s="4"/>
      <c r="E1131" s="201" t="s">
        <v>444</v>
      </c>
      <c r="F1131" s="18">
        <f>F1132+F1135</f>
        <v>266.94099999999997</v>
      </c>
      <c r="G1131" s="18">
        <f>G1132+G1135</f>
        <v>266.94099999999997</v>
      </c>
    </row>
    <row r="1132" spans="1:7" ht="60">
      <c r="A1132" s="4" t="s">
        <v>163</v>
      </c>
      <c r="B1132" s="4" t="s">
        <v>16</v>
      </c>
      <c r="C1132" s="5" t="s">
        <v>443</v>
      </c>
      <c r="D1132" s="20" t="s">
        <v>29</v>
      </c>
      <c r="E1132" s="21" t="s">
        <v>30</v>
      </c>
      <c r="F1132" s="18">
        <f>F1133+F1134</f>
        <v>104.40799999999999</v>
      </c>
      <c r="G1132" s="18">
        <f>G1133+G1134</f>
        <v>104.40799999999999</v>
      </c>
    </row>
    <row r="1133" spans="1:7">
      <c r="A1133" s="4" t="s">
        <v>163</v>
      </c>
      <c r="B1133" s="4" t="s">
        <v>16</v>
      </c>
      <c r="C1133" s="5" t="s">
        <v>443</v>
      </c>
      <c r="D1133" s="22" t="s">
        <v>83</v>
      </c>
      <c r="E1133" s="23" t="s">
        <v>84</v>
      </c>
      <c r="F1133" s="18">
        <v>80.191999999999993</v>
      </c>
      <c r="G1133" s="18">
        <v>80.191999999999993</v>
      </c>
    </row>
    <row r="1134" spans="1:7" ht="48">
      <c r="A1134" s="4" t="s">
        <v>163</v>
      </c>
      <c r="B1134" s="4" t="s">
        <v>16</v>
      </c>
      <c r="C1134" s="5" t="s">
        <v>443</v>
      </c>
      <c r="D1134" s="22">
        <v>119</v>
      </c>
      <c r="E1134" s="23" t="s">
        <v>86</v>
      </c>
      <c r="F1134" s="18">
        <v>24.216000000000001</v>
      </c>
      <c r="G1134" s="18">
        <v>24.216000000000001</v>
      </c>
    </row>
    <row r="1135" spans="1:7" ht="36">
      <c r="A1135" s="4" t="s">
        <v>163</v>
      </c>
      <c r="B1135" s="4" t="s">
        <v>16</v>
      </c>
      <c r="C1135" s="5" t="s">
        <v>443</v>
      </c>
      <c r="D1135" s="20" t="s">
        <v>100</v>
      </c>
      <c r="E1135" s="21" t="s">
        <v>101</v>
      </c>
      <c r="F1135" s="18">
        <f t="shared" ref="F1135:G1135" si="260">F1136</f>
        <v>162.53299999999999</v>
      </c>
      <c r="G1135" s="18">
        <f t="shared" si="260"/>
        <v>162.53299999999999</v>
      </c>
    </row>
    <row r="1136" spans="1:7" ht="60">
      <c r="A1136" s="4" t="s">
        <v>163</v>
      </c>
      <c r="B1136" s="4" t="s">
        <v>16</v>
      </c>
      <c r="C1136" s="5" t="s">
        <v>443</v>
      </c>
      <c r="D1136" s="4" t="s">
        <v>102</v>
      </c>
      <c r="E1136" s="201" t="s">
        <v>103</v>
      </c>
      <c r="F1136" s="18">
        <v>162.53299999999999</v>
      </c>
      <c r="G1136" s="18">
        <v>162.53299999999999</v>
      </c>
    </row>
    <row r="1137" spans="1:7">
      <c r="A1137" s="4" t="s">
        <v>163</v>
      </c>
      <c r="B1137" s="4" t="s">
        <v>16</v>
      </c>
      <c r="C1137" s="5" t="s">
        <v>445</v>
      </c>
      <c r="D1137" s="4"/>
      <c r="E1137" s="201" t="s">
        <v>446</v>
      </c>
      <c r="F1137" s="18">
        <f>F1138+F1141+F1151+F1156+F1162+F1168+F1171+F1176</f>
        <v>239736.15199999997</v>
      </c>
      <c r="G1137" s="18">
        <f>G1138+G1141+G1151+G1156+G1162+G1168+G1171+G1176</f>
        <v>237343.80600000001</v>
      </c>
    </row>
    <row r="1138" spans="1:7" ht="36">
      <c r="A1138" s="4" t="s">
        <v>163</v>
      </c>
      <c r="B1138" s="4" t="s">
        <v>16</v>
      </c>
      <c r="C1138" s="5" t="s">
        <v>447</v>
      </c>
      <c r="D1138" s="4"/>
      <c r="E1138" s="23" t="s">
        <v>448</v>
      </c>
      <c r="F1138" s="18">
        <f t="shared" ref="F1138:G1139" si="261">F1139</f>
        <v>57659.720999999998</v>
      </c>
      <c r="G1138" s="18">
        <f t="shared" si="261"/>
        <v>57034.222000000002</v>
      </c>
    </row>
    <row r="1139" spans="1:7" ht="36">
      <c r="A1139" s="4" t="s">
        <v>163</v>
      </c>
      <c r="B1139" s="4" t="s">
        <v>16</v>
      </c>
      <c r="C1139" s="5" t="s">
        <v>447</v>
      </c>
      <c r="D1139" s="32" t="s">
        <v>100</v>
      </c>
      <c r="E1139" s="21" t="s">
        <v>101</v>
      </c>
      <c r="F1139" s="18">
        <f t="shared" si="261"/>
        <v>57659.720999999998</v>
      </c>
      <c r="G1139" s="18">
        <f t="shared" si="261"/>
        <v>57034.222000000002</v>
      </c>
    </row>
    <row r="1140" spans="1:7" ht="60">
      <c r="A1140" s="4" t="s">
        <v>163</v>
      </c>
      <c r="B1140" s="4" t="s">
        <v>16</v>
      </c>
      <c r="C1140" s="5" t="s">
        <v>447</v>
      </c>
      <c r="D1140" s="4" t="s">
        <v>102</v>
      </c>
      <c r="E1140" s="201" t="s">
        <v>103</v>
      </c>
      <c r="F1140" s="18">
        <v>57659.720999999998</v>
      </c>
      <c r="G1140" s="18">
        <v>57034.222000000002</v>
      </c>
    </row>
    <row r="1141" spans="1:7" ht="36">
      <c r="A1141" s="4" t="s">
        <v>163</v>
      </c>
      <c r="B1141" s="4" t="s">
        <v>16</v>
      </c>
      <c r="C1141" s="5" t="s">
        <v>449</v>
      </c>
      <c r="D1141" s="4"/>
      <c r="E1141" s="23" t="s">
        <v>450</v>
      </c>
      <c r="F1141" s="18">
        <f>F1142+F1145+F1148</f>
        <v>50649.856</v>
      </c>
      <c r="G1141" s="18">
        <f>G1142+G1145+G1148</f>
        <v>48890.617000000006</v>
      </c>
    </row>
    <row r="1142" spans="1:7" ht="60">
      <c r="A1142" s="4" t="s">
        <v>163</v>
      </c>
      <c r="B1142" s="4" t="s">
        <v>16</v>
      </c>
      <c r="C1142" s="5" t="s">
        <v>449</v>
      </c>
      <c r="D1142" s="20" t="s">
        <v>29</v>
      </c>
      <c r="E1142" s="21" t="s">
        <v>30</v>
      </c>
      <c r="F1142" s="18">
        <f>F1143+F1144</f>
        <v>34079.165999999997</v>
      </c>
      <c r="G1142" s="18">
        <f>G1143+G1144</f>
        <v>33159.019</v>
      </c>
    </row>
    <row r="1143" spans="1:7">
      <c r="A1143" s="4" t="s">
        <v>163</v>
      </c>
      <c r="B1143" s="4" t="s">
        <v>16</v>
      </c>
      <c r="C1143" s="5" t="s">
        <v>449</v>
      </c>
      <c r="D1143" s="22" t="s">
        <v>83</v>
      </c>
      <c r="E1143" s="23" t="s">
        <v>84</v>
      </c>
      <c r="F1143" s="18">
        <v>26216.774000000001</v>
      </c>
      <c r="G1143" s="18">
        <v>25485.106</v>
      </c>
    </row>
    <row r="1144" spans="1:7" ht="48">
      <c r="A1144" s="4" t="s">
        <v>163</v>
      </c>
      <c r="B1144" s="4" t="s">
        <v>16</v>
      </c>
      <c r="C1144" s="5" t="s">
        <v>449</v>
      </c>
      <c r="D1144" s="22">
        <v>119</v>
      </c>
      <c r="E1144" s="23" t="s">
        <v>86</v>
      </c>
      <c r="F1144" s="18">
        <v>7862.3919999999998</v>
      </c>
      <c r="G1144" s="18">
        <v>7673.9129999999996</v>
      </c>
    </row>
    <row r="1145" spans="1:7" ht="24">
      <c r="A1145" s="4" t="s">
        <v>163</v>
      </c>
      <c r="B1145" s="4" t="s">
        <v>16</v>
      </c>
      <c r="C1145" s="5" t="s">
        <v>449</v>
      </c>
      <c r="D1145" s="20" t="s">
        <v>45</v>
      </c>
      <c r="E1145" s="21" t="s">
        <v>46</v>
      </c>
      <c r="F1145" s="18">
        <f>F1146+F1147</f>
        <v>16549.351999999999</v>
      </c>
      <c r="G1145" s="18">
        <f>G1146+G1147</f>
        <v>15713.611000000001</v>
      </c>
    </row>
    <row r="1146" spans="1:7">
      <c r="A1146" s="4" t="s">
        <v>163</v>
      </c>
      <c r="B1146" s="4" t="s">
        <v>16</v>
      </c>
      <c r="C1146" s="5" t="s">
        <v>449</v>
      </c>
      <c r="D1146" s="4" t="s">
        <v>47</v>
      </c>
      <c r="E1146" s="201" t="s">
        <v>48</v>
      </c>
      <c r="F1146" s="18">
        <v>8331.5470000000005</v>
      </c>
      <c r="G1146" s="18">
        <v>8126.82</v>
      </c>
    </row>
    <row r="1147" spans="1:7">
      <c r="A1147" s="4" t="s">
        <v>163</v>
      </c>
      <c r="B1147" s="4" t="s">
        <v>16</v>
      </c>
      <c r="C1147" s="5" t="s">
        <v>449</v>
      </c>
      <c r="D1147" s="4">
        <v>247</v>
      </c>
      <c r="E1147" s="201" t="s">
        <v>87</v>
      </c>
      <c r="F1147" s="18">
        <v>8217.8050000000003</v>
      </c>
      <c r="G1147" s="18">
        <v>7586.7910000000002</v>
      </c>
    </row>
    <row r="1148" spans="1:7">
      <c r="A1148" s="4" t="s">
        <v>163</v>
      </c>
      <c r="B1148" s="4" t="s">
        <v>16</v>
      </c>
      <c r="C1148" s="5" t="s">
        <v>449</v>
      </c>
      <c r="D1148" s="4" t="s">
        <v>88</v>
      </c>
      <c r="E1148" s="201" t="s">
        <v>74</v>
      </c>
      <c r="F1148" s="18">
        <f>F1150+F1149</f>
        <v>21.338000000000001</v>
      </c>
      <c r="G1148" s="18">
        <f>G1150+G1149</f>
        <v>17.987000000000002</v>
      </c>
    </row>
    <row r="1149" spans="1:7" ht="36">
      <c r="A1149" s="4" t="s">
        <v>163</v>
      </c>
      <c r="B1149" s="4" t="s">
        <v>16</v>
      </c>
      <c r="C1149" s="5" t="s">
        <v>449</v>
      </c>
      <c r="D1149" s="4">
        <v>831</v>
      </c>
      <c r="E1149" s="201" t="s">
        <v>93</v>
      </c>
      <c r="F1149" s="18">
        <v>12.227</v>
      </c>
      <c r="G1149" s="18">
        <v>10.507</v>
      </c>
    </row>
    <row r="1150" spans="1:7" ht="24">
      <c r="A1150" s="4" t="s">
        <v>163</v>
      </c>
      <c r="B1150" s="4" t="s">
        <v>16</v>
      </c>
      <c r="C1150" s="5" t="s">
        <v>449</v>
      </c>
      <c r="D1150" s="4">
        <v>851</v>
      </c>
      <c r="E1150" s="201" t="s">
        <v>370</v>
      </c>
      <c r="F1150" s="18">
        <v>9.1110000000000007</v>
      </c>
      <c r="G1150" s="18">
        <v>7.48</v>
      </c>
    </row>
    <row r="1151" spans="1:7" ht="36">
      <c r="A1151" s="4" t="s">
        <v>163</v>
      </c>
      <c r="B1151" s="4" t="s">
        <v>16</v>
      </c>
      <c r="C1151" s="5" t="s">
        <v>451</v>
      </c>
      <c r="D1151" s="4"/>
      <c r="E1151" s="201" t="s">
        <v>452</v>
      </c>
      <c r="F1151" s="18">
        <f>F1154+F1152</f>
        <v>4545.4560000000001</v>
      </c>
      <c r="G1151" s="18">
        <f>G1154+G1152</f>
        <v>4539.9489999999996</v>
      </c>
    </row>
    <row r="1152" spans="1:7" ht="24">
      <c r="A1152" s="4" t="s">
        <v>163</v>
      </c>
      <c r="B1152" s="4" t="s">
        <v>16</v>
      </c>
      <c r="C1152" s="5" t="s">
        <v>451</v>
      </c>
      <c r="D1152" s="20" t="s">
        <v>45</v>
      </c>
      <c r="E1152" s="21" t="s">
        <v>46</v>
      </c>
      <c r="F1152" s="18">
        <f>F1153</f>
        <v>880.91</v>
      </c>
      <c r="G1152" s="18">
        <f>G1153</f>
        <v>880.90499999999997</v>
      </c>
    </row>
    <row r="1153" spans="1:7">
      <c r="A1153" s="4" t="s">
        <v>163</v>
      </c>
      <c r="B1153" s="4" t="s">
        <v>16</v>
      </c>
      <c r="C1153" s="5" t="s">
        <v>451</v>
      </c>
      <c r="D1153" s="4" t="s">
        <v>47</v>
      </c>
      <c r="E1153" s="201" t="s">
        <v>48</v>
      </c>
      <c r="F1153" s="18">
        <v>880.91</v>
      </c>
      <c r="G1153" s="18">
        <v>880.90499999999997</v>
      </c>
    </row>
    <row r="1154" spans="1:7" ht="36">
      <c r="A1154" s="4" t="s">
        <v>163</v>
      </c>
      <c r="B1154" s="4" t="s">
        <v>16</v>
      </c>
      <c r="C1154" s="5" t="s">
        <v>451</v>
      </c>
      <c r="D1154" s="32" t="s">
        <v>100</v>
      </c>
      <c r="E1154" s="21" t="s">
        <v>101</v>
      </c>
      <c r="F1154" s="18">
        <f>F1155</f>
        <v>3664.5459999999998</v>
      </c>
      <c r="G1154" s="18">
        <f>G1155</f>
        <v>3659.0439999999999</v>
      </c>
    </row>
    <row r="1155" spans="1:7" ht="24">
      <c r="A1155" s="4" t="s">
        <v>163</v>
      </c>
      <c r="B1155" s="4" t="s">
        <v>16</v>
      </c>
      <c r="C1155" s="5" t="s">
        <v>451</v>
      </c>
      <c r="D1155" s="4">
        <v>612</v>
      </c>
      <c r="E1155" s="201" t="s">
        <v>333</v>
      </c>
      <c r="F1155" s="18">
        <v>3664.5459999999998</v>
      </c>
      <c r="G1155" s="18">
        <v>3659.0439999999999</v>
      </c>
    </row>
    <row r="1156" spans="1:7" ht="36">
      <c r="A1156" s="4" t="s">
        <v>163</v>
      </c>
      <c r="B1156" s="4" t="s">
        <v>16</v>
      </c>
      <c r="C1156" s="5" t="s">
        <v>453</v>
      </c>
      <c r="D1156" s="4"/>
      <c r="E1156" s="201" t="s">
        <v>454</v>
      </c>
      <c r="F1156" s="18">
        <f>F1160+F1157</f>
        <v>102191.976</v>
      </c>
      <c r="G1156" s="18">
        <f>G1160+G1157</f>
        <v>102191.976</v>
      </c>
    </row>
    <row r="1157" spans="1:7" ht="60">
      <c r="A1157" s="4" t="s">
        <v>163</v>
      </c>
      <c r="B1157" s="4" t="s">
        <v>16</v>
      </c>
      <c r="C1157" s="5" t="s">
        <v>453</v>
      </c>
      <c r="D1157" s="20" t="s">
        <v>29</v>
      </c>
      <c r="E1157" s="21" t="s">
        <v>30</v>
      </c>
      <c r="F1157" s="18">
        <f>F1158+F1159</f>
        <v>42944.074000000001</v>
      </c>
      <c r="G1157" s="18">
        <f>G1158+G1159</f>
        <v>42944.074000000001</v>
      </c>
    </row>
    <row r="1158" spans="1:7">
      <c r="A1158" s="4" t="s">
        <v>163</v>
      </c>
      <c r="B1158" s="4" t="s">
        <v>16</v>
      </c>
      <c r="C1158" s="5" t="s">
        <v>453</v>
      </c>
      <c r="D1158" s="22" t="s">
        <v>83</v>
      </c>
      <c r="E1158" s="23" t="s">
        <v>84</v>
      </c>
      <c r="F1158" s="18">
        <v>32983.161</v>
      </c>
      <c r="G1158" s="18">
        <v>32983.161</v>
      </c>
    </row>
    <row r="1159" spans="1:7" ht="48">
      <c r="A1159" s="4" t="s">
        <v>163</v>
      </c>
      <c r="B1159" s="4" t="s">
        <v>16</v>
      </c>
      <c r="C1159" s="5" t="s">
        <v>453</v>
      </c>
      <c r="D1159" s="22">
        <v>119</v>
      </c>
      <c r="E1159" s="23" t="s">
        <v>86</v>
      </c>
      <c r="F1159" s="18">
        <v>9960.9130000000005</v>
      </c>
      <c r="G1159" s="18">
        <v>9960.9130000000005</v>
      </c>
    </row>
    <row r="1160" spans="1:7" ht="36">
      <c r="A1160" s="4" t="s">
        <v>163</v>
      </c>
      <c r="B1160" s="4" t="s">
        <v>16</v>
      </c>
      <c r="C1160" s="5" t="s">
        <v>453</v>
      </c>
      <c r="D1160" s="20" t="s">
        <v>100</v>
      </c>
      <c r="E1160" s="21" t="s">
        <v>101</v>
      </c>
      <c r="F1160" s="18">
        <f t="shared" ref="F1160:G1160" si="262">F1161</f>
        <v>59247.902000000002</v>
      </c>
      <c r="G1160" s="18">
        <f t="shared" si="262"/>
        <v>59247.902000000002</v>
      </c>
    </row>
    <row r="1161" spans="1:7" ht="60">
      <c r="A1161" s="4" t="s">
        <v>163</v>
      </c>
      <c r="B1161" s="4" t="s">
        <v>16</v>
      </c>
      <c r="C1161" s="5" t="s">
        <v>453</v>
      </c>
      <c r="D1161" s="4" t="s">
        <v>102</v>
      </c>
      <c r="E1161" s="201" t="s">
        <v>103</v>
      </c>
      <c r="F1161" s="18">
        <v>59247.902000000002</v>
      </c>
      <c r="G1161" s="18">
        <v>59247.902000000002</v>
      </c>
    </row>
    <row r="1162" spans="1:7" ht="36">
      <c r="A1162" s="4" t="s">
        <v>163</v>
      </c>
      <c r="B1162" s="4" t="s">
        <v>16</v>
      </c>
      <c r="C1162" s="5" t="s">
        <v>455</v>
      </c>
      <c r="D1162" s="4"/>
      <c r="E1162" s="201" t="s">
        <v>456</v>
      </c>
      <c r="F1162" s="18">
        <f>F1163+F1166</f>
        <v>1032.2429999999999</v>
      </c>
      <c r="G1162" s="18">
        <f>G1163+G1166</f>
        <v>1032.242</v>
      </c>
    </row>
    <row r="1163" spans="1:7" ht="60">
      <c r="A1163" s="4" t="s">
        <v>163</v>
      </c>
      <c r="B1163" s="4" t="s">
        <v>16</v>
      </c>
      <c r="C1163" s="5" t="s">
        <v>455</v>
      </c>
      <c r="D1163" s="20" t="s">
        <v>29</v>
      </c>
      <c r="E1163" s="21" t="s">
        <v>30</v>
      </c>
      <c r="F1163" s="18">
        <f>F1164+F1165</f>
        <v>433.779</v>
      </c>
      <c r="G1163" s="18">
        <f>G1164+G1165</f>
        <v>433.779</v>
      </c>
    </row>
    <row r="1164" spans="1:7">
      <c r="A1164" s="4" t="s">
        <v>163</v>
      </c>
      <c r="B1164" s="4" t="s">
        <v>16</v>
      </c>
      <c r="C1164" s="5" t="s">
        <v>455</v>
      </c>
      <c r="D1164" s="22" t="s">
        <v>83</v>
      </c>
      <c r="E1164" s="23" t="s">
        <v>84</v>
      </c>
      <c r="F1164" s="18">
        <v>333.16399999999999</v>
      </c>
      <c r="G1164" s="18">
        <v>333.16399999999999</v>
      </c>
    </row>
    <row r="1165" spans="1:7" ht="48">
      <c r="A1165" s="4" t="s">
        <v>163</v>
      </c>
      <c r="B1165" s="4" t="s">
        <v>16</v>
      </c>
      <c r="C1165" s="5" t="s">
        <v>455</v>
      </c>
      <c r="D1165" s="22">
        <v>119</v>
      </c>
      <c r="E1165" s="23" t="s">
        <v>86</v>
      </c>
      <c r="F1165" s="18">
        <v>100.61499999999999</v>
      </c>
      <c r="G1165" s="18">
        <v>100.61499999999999</v>
      </c>
    </row>
    <row r="1166" spans="1:7" ht="36">
      <c r="A1166" s="4" t="s">
        <v>163</v>
      </c>
      <c r="B1166" s="4" t="s">
        <v>16</v>
      </c>
      <c r="C1166" s="5" t="s">
        <v>455</v>
      </c>
      <c r="D1166" s="20" t="s">
        <v>100</v>
      </c>
      <c r="E1166" s="21" t="s">
        <v>101</v>
      </c>
      <c r="F1166" s="18">
        <f t="shared" ref="F1166:G1166" si="263">F1167</f>
        <v>598.46400000000006</v>
      </c>
      <c r="G1166" s="18">
        <f t="shared" si="263"/>
        <v>598.46299999999997</v>
      </c>
    </row>
    <row r="1167" spans="1:7" ht="60">
      <c r="A1167" s="4" t="s">
        <v>163</v>
      </c>
      <c r="B1167" s="4" t="s">
        <v>16</v>
      </c>
      <c r="C1167" s="5" t="s">
        <v>455</v>
      </c>
      <c r="D1167" s="4" t="s">
        <v>102</v>
      </c>
      <c r="E1167" s="201" t="s">
        <v>103</v>
      </c>
      <c r="F1167" s="18">
        <v>598.46400000000006</v>
      </c>
      <c r="G1167" s="18">
        <v>598.46299999999997</v>
      </c>
    </row>
    <row r="1168" spans="1:7" ht="36">
      <c r="A1168" s="4" t="s">
        <v>163</v>
      </c>
      <c r="B1168" s="4" t="s">
        <v>16</v>
      </c>
      <c r="C1168" s="5" t="s">
        <v>789</v>
      </c>
      <c r="D1168" s="4"/>
      <c r="E1168" s="201" t="s">
        <v>817</v>
      </c>
      <c r="F1168" s="18">
        <f>F1169</f>
        <v>23072</v>
      </c>
      <c r="G1168" s="18">
        <f>G1169</f>
        <v>23072</v>
      </c>
    </row>
    <row r="1169" spans="1:7" ht="24">
      <c r="A1169" s="4" t="s">
        <v>163</v>
      </c>
      <c r="B1169" s="4" t="s">
        <v>16</v>
      </c>
      <c r="C1169" s="5" t="s">
        <v>789</v>
      </c>
      <c r="D1169" s="4">
        <v>400</v>
      </c>
      <c r="E1169" s="201" t="s">
        <v>274</v>
      </c>
      <c r="F1169" s="18">
        <f>F1170</f>
        <v>23072</v>
      </c>
      <c r="G1169" s="18">
        <f>G1170</f>
        <v>23072</v>
      </c>
    </row>
    <row r="1170" spans="1:7" ht="36">
      <c r="A1170" s="4" t="s">
        <v>163</v>
      </c>
      <c r="B1170" s="4" t="s">
        <v>16</v>
      </c>
      <c r="C1170" s="5" t="s">
        <v>789</v>
      </c>
      <c r="D1170" s="4">
        <v>412</v>
      </c>
      <c r="E1170" s="201" t="s">
        <v>510</v>
      </c>
      <c r="F1170" s="18">
        <v>23072</v>
      </c>
      <c r="G1170" s="18">
        <v>23072</v>
      </c>
    </row>
    <row r="1171" spans="1:7" ht="36">
      <c r="A1171" s="4" t="s">
        <v>163</v>
      </c>
      <c r="B1171" s="4" t="s">
        <v>16</v>
      </c>
      <c r="C1171" s="5" t="s">
        <v>798</v>
      </c>
      <c r="D1171" s="4"/>
      <c r="E1171" s="201" t="s">
        <v>791</v>
      </c>
      <c r="F1171" s="18">
        <f>F1172+F1174</f>
        <v>338.1</v>
      </c>
      <c r="G1171" s="18">
        <f>G1172+G1174</f>
        <v>338.1</v>
      </c>
    </row>
    <row r="1172" spans="1:7" ht="24">
      <c r="A1172" s="4" t="s">
        <v>163</v>
      </c>
      <c r="B1172" s="4" t="s">
        <v>16</v>
      </c>
      <c r="C1172" s="5" t="s">
        <v>798</v>
      </c>
      <c r="D1172" s="20" t="s">
        <v>45</v>
      </c>
      <c r="E1172" s="21" t="s">
        <v>46</v>
      </c>
      <c r="F1172" s="18">
        <f>F1173</f>
        <v>114.7</v>
      </c>
      <c r="G1172" s="18">
        <f>G1173</f>
        <v>114.7</v>
      </c>
    </row>
    <row r="1173" spans="1:7">
      <c r="A1173" s="4" t="s">
        <v>163</v>
      </c>
      <c r="B1173" s="4" t="s">
        <v>16</v>
      </c>
      <c r="C1173" s="5" t="s">
        <v>798</v>
      </c>
      <c r="D1173" s="4" t="s">
        <v>47</v>
      </c>
      <c r="E1173" s="201" t="s">
        <v>48</v>
      </c>
      <c r="F1173" s="18">
        <v>114.7</v>
      </c>
      <c r="G1173" s="18">
        <v>114.7</v>
      </c>
    </row>
    <row r="1174" spans="1:7" ht="36">
      <c r="A1174" s="4" t="s">
        <v>163</v>
      </c>
      <c r="B1174" s="4" t="s">
        <v>16</v>
      </c>
      <c r="C1174" s="5" t="s">
        <v>798</v>
      </c>
      <c r="D1174" s="32" t="s">
        <v>100</v>
      </c>
      <c r="E1174" s="21" t="s">
        <v>101</v>
      </c>
      <c r="F1174" s="18">
        <f>F1175</f>
        <v>223.4</v>
      </c>
      <c r="G1174" s="18">
        <f>G1175</f>
        <v>223.4</v>
      </c>
    </row>
    <row r="1175" spans="1:7" ht="24">
      <c r="A1175" s="4" t="s">
        <v>163</v>
      </c>
      <c r="B1175" s="4" t="s">
        <v>16</v>
      </c>
      <c r="C1175" s="5" t="s">
        <v>798</v>
      </c>
      <c r="D1175" s="4">
        <v>612</v>
      </c>
      <c r="E1175" s="201" t="s">
        <v>333</v>
      </c>
      <c r="F1175" s="18">
        <v>223.4</v>
      </c>
      <c r="G1175" s="18">
        <v>223.4</v>
      </c>
    </row>
    <row r="1176" spans="1:7" ht="24">
      <c r="A1176" s="4" t="s">
        <v>163</v>
      </c>
      <c r="B1176" s="4" t="s">
        <v>16</v>
      </c>
      <c r="C1176" s="5" t="s">
        <v>862</v>
      </c>
      <c r="D1176" s="4"/>
      <c r="E1176" s="201" t="s">
        <v>861</v>
      </c>
      <c r="F1176" s="18">
        <f>F1177</f>
        <v>246.8</v>
      </c>
      <c r="G1176" s="18">
        <f>G1177</f>
        <v>244.7</v>
      </c>
    </row>
    <row r="1177" spans="1:7" ht="36">
      <c r="A1177" s="4" t="s">
        <v>163</v>
      </c>
      <c r="B1177" s="4" t="s">
        <v>16</v>
      </c>
      <c r="C1177" s="5" t="s">
        <v>862</v>
      </c>
      <c r="D1177" s="32" t="s">
        <v>100</v>
      </c>
      <c r="E1177" s="21" t="s">
        <v>101</v>
      </c>
      <c r="F1177" s="18">
        <f>F1178</f>
        <v>246.8</v>
      </c>
      <c r="G1177" s="18">
        <f>G1178</f>
        <v>244.7</v>
      </c>
    </row>
    <row r="1178" spans="1:7" ht="24">
      <c r="A1178" s="4" t="s">
        <v>163</v>
      </c>
      <c r="B1178" s="4" t="s">
        <v>16</v>
      </c>
      <c r="C1178" s="5" t="s">
        <v>862</v>
      </c>
      <c r="D1178" s="4">
        <v>612</v>
      </c>
      <c r="E1178" s="201" t="s">
        <v>333</v>
      </c>
      <c r="F1178" s="18">
        <v>246.8</v>
      </c>
      <c r="G1178" s="18">
        <v>244.7</v>
      </c>
    </row>
    <row r="1179" spans="1:7" ht="24">
      <c r="A1179" s="4" t="s">
        <v>163</v>
      </c>
      <c r="B1179" s="4" t="s">
        <v>16</v>
      </c>
      <c r="C1179" s="5" t="s">
        <v>457</v>
      </c>
      <c r="D1179" s="4"/>
      <c r="E1179" s="201" t="s">
        <v>458</v>
      </c>
      <c r="F1179" s="18">
        <f t="shared" ref="F1179:G1179" si="264">F1180</f>
        <v>2120</v>
      </c>
      <c r="G1179" s="18">
        <f t="shared" si="264"/>
        <v>2120</v>
      </c>
    </row>
    <row r="1180" spans="1:7" ht="48">
      <c r="A1180" s="4" t="s">
        <v>163</v>
      </c>
      <c r="B1180" s="4" t="s">
        <v>16</v>
      </c>
      <c r="C1180" s="5" t="s">
        <v>459</v>
      </c>
      <c r="D1180" s="4"/>
      <c r="E1180" s="201" t="s">
        <v>460</v>
      </c>
      <c r="F1180" s="18">
        <f>F1181</f>
        <v>2120</v>
      </c>
      <c r="G1180" s="18">
        <f>G1181</f>
        <v>2120</v>
      </c>
    </row>
    <row r="1181" spans="1:7" ht="36">
      <c r="A1181" s="4" t="s">
        <v>163</v>
      </c>
      <c r="B1181" s="4" t="s">
        <v>16</v>
      </c>
      <c r="C1181" s="5" t="s">
        <v>459</v>
      </c>
      <c r="D1181" s="32" t="s">
        <v>100</v>
      </c>
      <c r="E1181" s="21" t="s">
        <v>101</v>
      </c>
      <c r="F1181" s="18">
        <f>F1182</f>
        <v>2120</v>
      </c>
      <c r="G1181" s="18">
        <f>G1182</f>
        <v>2120</v>
      </c>
    </row>
    <row r="1182" spans="1:7" ht="60">
      <c r="A1182" s="4" t="s">
        <v>163</v>
      </c>
      <c r="B1182" s="4" t="s">
        <v>16</v>
      </c>
      <c r="C1182" s="5" t="s">
        <v>459</v>
      </c>
      <c r="D1182" s="4" t="s">
        <v>102</v>
      </c>
      <c r="E1182" s="201" t="s">
        <v>103</v>
      </c>
      <c r="F1182" s="18">
        <v>2120</v>
      </c>
      <c r="G1182" s="18">
        <v>2120</v>
      </c>
    </row>
    <row r="1183" spans="1:7">
      <c r="A1183" s="4" t="s">
        <v>163</v>
      </c>
      <c r="B1183" s="4" t="s">
        <v>16</v>
      </c>
      <c r="C1183" s="5" t="s">
        <v>461</v>
      </c>
      <c r="D1183" s="4"/>
      <c r="E1183" s="201" t="s">
        <v>462</v>
      </c>
      <c r="F1183" s="18">
        <f t="shared" ref="F1183:G1185" si="265">F1184</f>
        <v>1029.2380000000001</v>
      </c>
      <c r="G1183" s="18">
        <f t="shared" si="265"/>
        <v>1029.2380000000001</v>
      </c>
    </row>
    <row r="1184" spans="1:7" ht="24">
      <c r="A1184" s="4" t="s">
        <v>163</v>
      </c>
      <c r="B1184" s="4" t="s">
        <v>16</v>
      </c>
      <c r="C1184" s="5" t="s">
        <v>463</v>
      </c>
      <c r="D1184" s="4"/>
      <c r="E1184" s="201" t="s">
        <v>464</v>
      </c>
      <c r="F1184" s="18">
        <f t="shared" si="265"/>
        <v>1029.2380000000001</v>
      </c>
      <c r="G1184" s="18">
        <f t="shared" si="265"/>
        <v>1029.2380000000001</v>
      </c>
    </row>
    <row r="1185" spans="1:7" ht="36">
      <c r="A1185" s="4" t="s">
        <v>163</v>
      </c>
      <c r="B1185" s="4" t="s">
        <v>16</v>
      </c>
      <c r="C1185" s="5" t="s">
        <v>463</v>
      </c>
      <c r="D1185" s="32" t="s">
        <v>100</v>
      </c>
      <c r="E1185" s="21" t="s">
        <v>101</v>
      </c>
      <c r="F1185" s="18">
        <f t="shared" si="265"/>
        <v>1029.2380000000001</v>
      </c>
      <c r="G1185" s="18">
        <f t="shared" si="265"/>
        <v>1029.2380000000001</v>
      </c>
    </row>
    <row r="1186" spans="1:7" ht="60">
      <c r="A1186" s="4" t="s">
        <v>163</v>
      </c>
      <c r="B1186" s="4" t="s">
        <v>16</v>
      </c>
      <c r="C1186" s="5" t="s">
        <v>463</v>
      </c>
      <c r="D1186" s="4" t="s">
        <v>398</v>
      </c>
      <c r="E1186" s="201" t="s">
        <v>399</v>
      </c>
      <c r="F1186" s="18">
        <v>1029.2380000000001</v>
      </c>
      <c r="G1186" s="18">
        <v>1029.2380000000001</v>
      </c>
    </row>
    <row r="1187" spans="1:7" ht="36">
      <c r="A1187" s="4" t="s">
        <v>163</v>
      </c>
      <c r="B1187" s="4" t="s">
        <v>16</v>
      </c>
      <c r="C1187" s="12" t="s">
        <v>465</v>
      </c>
      <c r="D1187" s="15"/>
      <c r="E1187" s="16" t="s">
        <v>466</v>
      </c>
      <c r="F1187" s="18">
        <f>F1188</f>
        <v>364.12199999999996</v>
      </c>
      <c r="G1187" s="18">
        <f>G1188</f>
        <v>364.12199999999996</v>
      </c>
    </row>
    <row r="1188" spans="1:7" ht="48">
      <c r="A1188" s="4" t="s">
        <v>163</v>
      </c>
      <c r="B1188" s="4" t="s">
        <v>16</v>
      </c>
      <c r="C1188" s="5" t="s">
        <v>467</v>
      </c>
      <c r="D1188" s="4"/>
      <c r="E1188" s="201" t="s">
        <v>468</v>
      </c>
      <c r="F1188" s="18">
        <f>F1189</f>
        <v>364.12199999999996</v>
      </c>
      <c r="G1188" s="18">
        <f>G1189</f>
        <v>364.12199999999996</v>
      </c>
    </row>
    <row r="1189" spans="1:7" ht="24">
      <c r="A1189" s="4" t="s">
        <v>163</v>
      </c>
      <c r="B1189" s="4" t="s">
        <v>16</v>
      </c>
      <c r="C1189" s="5" t="s">
        <v>469</v>
      </c>
      <c r="D1189" s="4"/>
      <c r="E1189" s="201" t="s">
        <v>470</v>
      </c>
      <c r="F1189" s="18">
        <f>F1190+F1193+F1196</f>
        <v>364.12199999999996</v>
      </c>
      <c r="G1189" s="18">
        <f>G1190+G1193+G1196</f>
        <v>364.12199999999996</v>
      </c>
    </row>
    <row r="1190" spans="1:7" ht="60">
      <c r="A1190" s="4" t="s">
        <v>163</v>
      </c>
      <c r="B1190" s="4" t="s">
        <v>16</v>
      </c>
      <c r="C1190" s="5" t="s">
        <v>471</v>
      </c>
      <c r="D1190" s="4"/>
      <c r="E1190" s="201" t="s">
        <v>472</v>
      </c>
      <c r="F1190" s="18">
        <f>F1191</f>
        <v>83.6</v>
      </c>
      <c r="G1190" s="18">
        <f>G1191</f>
        <v>83.6</v>
      </c>
    </row>
    <row r="1191" spans="1:7" ht="24">
      <c r="A1191" s="4" t="s">
        <v>163</v>
      </c>
      <c r="B1191" s="4" t="s">
        <v>16</v>
      </c>
      <c r="C1191" s="5" t="s">
        <v>471</v>
      </c>
      <c r="D1191" s="20" t="s">
        <v>45</v>
      </c>
      <c r="E1191" s="21" t="s">
        <v>46</v>
      </c>
      <c r="F1191" s="18">
        <f>F1192</f>
        <v>83.6</v>
      </c>
      <c r="G1191" s="18">
        <f>G1192</f>
        <v>83.6</v>
      </c>
    </row>
    <row r="1192" spans="1:7">
      <c r="A1192" s="4" t="s">
        <v>163</v>
      </c>
      <c r="B1192" s="4" t="s">
        <v>16</v>
      </c>
      <c r="C1192" s="5" t="s">
        <v>471</v>
      </c>
      <c r="D1192" s="4" t="s">
        <v>47</v>
      </c>
      <c r="E1192" s="201" t="s">
        <v>48</v>
      </c>
      <c r="F1192" s="18">
        <v>83.6</v>
      </c>
      <c r="G1192" s="18">
        <v>83.6</v>
      </c>
    </row>
    <row r="1193" spans="1:7" ht="48">
      <c r="A1193" s="4" t="s">
        <v>163</v>
      </c>
      <c r="B1193" s="4" t="s">
        <v>16</v>
      </c>
      <c r="C1193" s="5" t="s">
        <v>473</v>
      </c>
      <c r="D1193" s="4"/>
      <c r="E1193" s="201" t="s">
        <v>474</v>
      </c>
      <c r="F1193" s="18">
        <f>F1194</f>
        <v>230.52199999999999</v>
      </c>
      <c r="G1193" s="18">
        <f>G1194</f>
        <v>230.52199999999999</v>
      </c>
    </row>
    <row r="1194" spans="1:7" ht="24">
      <c r="A1194" s="4" t="s">
        <v>163</v>
      </c>
      <c r="B1194" s="4" t="s">
        <v>16</v>
      </c>
      <c r="C1194" s="5" t="s">
        <v>473</v>
      </c>
      <c r="D1194" s="20" t="s">
        <v>45</v>
      </c>
      <c r="E1194" s="21" t="s">
        <v>46</v>
      </c>
      <c r="F1194" s="18">
        <f>F1195</f>
        <v>230.52199999999999</v>
      </c>
      <c r="G1194" s="18">
        <f>G1195</f>
        <v>230.52199999999999</v>
      </c>
    </row>
    <row r="1195" spans="1:7">
      <c r="A1195" s="4" t="s">
        <v>163</v>
      </c>
      <c r="B1195" s="4" t="s">
        <v>16</v>
      </c>
      <c r="C1195" s="5" t="s">
        <v>473</v>
      </c>
      <c r="D1195" s="4" t="s">
        <v>47</v>
      </c>
      <c r="E1195" s="201" t="s">
        <v>48</v>
      </c>
      <c r="F1195" s="18">
        <v>230.52199999999999</v>
      </c>
      <c r="G1195" s="18">
        <v>230.52199999999999</v>
      </c>
    </row>
    <row r="1196" spans="1:7" ht="72" customHeight="1">
      <c r="A1196" s="4" t="s">
        <v>163</v>
      </c>
      <c r="B1196" s="4" t="s">
        <v>16</v>
      </c>
      <c r="C1196" s="5" t="s">
        <v>475</v>
      </c>
      <c r="D1196" s="4"/>
      <c r="E1196" s="201" t="s">
        <v>476</v>
      </c>
      <c r="F1196" s="18">
        <f>F1197</f>
        <v>50</v>
      </c>
      <c r="G1196" s="18">
        <f>G1197</f>
        <v>50</v>
      </c>
    </row>
    <row r="1197" spans="1:7" ht="24">
      <c r="A1197" s="4" t="s">
        <v>163</v>
      </c>
      <c r="B1197" s="4" t="s">
        <v>16</v>
      </c>
      <c r="C1197" s="5" t="s">
        <v>475</v>
      </c>
      <c r="D1197" s="20" t="s">
        <v>45</v>
      </c>
      <c r="E1197" s="21" t="s">
        <v>46</v>
      </c>
      <c r="F1197" s="18">
        <f>F1198</f>
        <v>50</v>
      </c>
      <c r="G1197" s="18">
        <f>G1198</f>
        <v>50</v>
      </c>
    </row>
    <row r="1198" spans="1:7">
      <c r="A1198" s="4" t="s">
        <v>163</v>
      </c>
      <c r="B1198" s="4" t="s">
        <v>16</v>
      </c>
      <c r="C1198" s="5" t="s">
        <v>475</v>
      </c>
      <c r="D1198" s="4" t="s">
        <v>47</v>
      </c>
      <c r="E1198" s="201" t="s">
        <v>48</v>
      </c>
      <c r="F1198" s="18">
        <v>50</v>
      </c>
      <c r="G1198" s="18">
        <v>50</v>
      </c>
    </row>
    <row r="1199" spans="1:7" ht="24">
      <c r="A1199" s="8" t="s">
        <v>163</v>
      </c>
      <c r="B1199" s="36" t="s">
        <v>51</v>
      </c>
      <c r="C1199" s="36"/>
      <c r="D1199" s="8"/>
      <c r="E1199" s="9" t="s">
        <v>477</v>
      </c>
      <c r="F1199" s="10">
        <f>F1200+F1216</f>
        <v>5927.2890000000007</v>
      </c>
      <c r="G1199" s="10">
        <f>G1200+G1216</f>
        <v>5901.6240000000007</v>
      </c>
    </row>
    <row r="1200" spans="1:7" ht="36">
      <c r="A1200" s="15" t="s">
        <v>163</v>
      </c>
      <c r="B1200" s="12" t="s">
        <v>51</v>
      </c>
      <c r="C1200" s="12" t="s">
        <v>402</v>
      </c>
      <c r="D1200" s="15"/>
      <c r="E1200" s="16" t="s">
        <v>403</v>
      </c>
      <c r="F1200" s="17">
        <f>F1201</f>
        <v>5804.3230000000003</v>
      </c>
      <c r="G1200" s="17">
        <f>G1201</f>
        <v>5780.3060000000005</v>
      </c>
    </row>
    <row r="1201" spans="1:7">
      <c r="A1201" s="4" t="s">
        <v>163</v>
      </c>
      <c r="B1201" s="5" t="s">
        <v>51</v>
      </c>
      <c r="C1201" s="5" t="s">
        <v>478</v>
      </c>
      <c r="D1201" s="4"/>
      <c r="E1201" s="201" t="s">
        <v>24</v>
      </c>
      <c r="F1201" s="18">
        <f>F1202</f>
        <v>5804.3230000000003</v>
      </c>
      <c r="G1201" s="18">
        <f t="shared" ref="G1201" si="266">G1202</f>
        <v>5780.3060000000005</v>
      </c>
    </row>
    <row r="1202" spans="1:7" ht="24">
      <c r="A1202" s="4" t="s">
        <v>163</v>
      </c>
      <c r="B1202" s="5" t="s">
        <v>51</v>
      </c>
      <c r="C1202" s="5" t="s">
        <v>479</v>
      </c>
      <c r="D1202" s="4"/>
      <c r="E1202" s="201" t="s">
        <v>480</v>
      </c>
      <c r="F1202" s="18">
        <f>F1203+F1212</f>
        <v>5804.3230000000003</v>
      </c>
      <c r="G1202" s="18">
        <f t="shared" ref="G1202" si="267">G1203+G1212</f>
        <v>5780.3060000000005</v>
      </c>
    </row>
    <row r="1203" spans="1:7" ht="36">
      <c r="A1203" s="134" t="s">
        <v>163</v>
      </c>
      <c r="B1203" s="135" t="s">
        <v>51</v>
      </c>
      <c r="C1203" s="19" t="s">
        <v>481</v>
      </c>
      <c r="D1203" s="4"/>
      <c r="E1203" s="201" t="s">
        <v>119</v>
      </c>
      <c r="F1203" s="18">
        <f>F1204+F1208+F1210</f>
        <v>3958.768</v>
      </c>
      <c r="G1203" s="18">
        <f t="shared" ref="G1203" si="268">G1204+G1208+G1210</f>
        <v>3936.3420000000001</v>
      </c>
    </row>
    <row r="1204" spans="1:7" ht="60">
      <c r="A1204" s="4" t="s">
        <v>163</v>
      </c>
      <c r="B1204" s="5" t="s">
        <v>51</v>
      </c>
      <c r="C1204" s="25" t="s">
        <v>481</v>
      </c>
      <c r="D1204" s="20" t="s">
        <v>29</v>
      </c>
      <c r="E1204" s="21" t="s">
        <v>30</v>
      </c>
      <c r="F1204" s="18">
        <f>F1205+F1206+F1207</f>
        <v>3900.2040000000002</v>
      </c>
      <c r="G1204" s="18">
        <f t="shared" ref="G1204" si="269">G1205+G1206+G1207</f>
        <v>3877.828</v>
      </c>
    </row>
    <row r="1205" spans="1:7" ht="24">
      <c r="A1205" s="4" t="s">
        <v>163</v>
      </c>
      <c r="B1205" s="5" t="s">
        <v>51</v>
      </c>
      <c r="C1205" s="25" t="s">
        <v>481</v>
      </c>
      <c r="D1205" s="22" t="s">
        <v>31</v>
      </c>
      <c r="E1205" s="23" t="s">
        <v>32</v>
      </c>
      <c r="F1205" s="18">
        <v>2975.9630000000002</v>
      </c>
      <c r="G1205" s="18">
        <v>2968.9760000000001</v>
      </c>
    </row>
    <row r="1206" spans="1:7" ht="36">
      <c r="A1206" s="4" t="s">
        <v>163</v>
      </c>
      <c r="B1206" s="5" t="s">
        <v>51</v>
      </c>
      <c r="C1206" s="25" t="s">
        <v>481</v>
      </c>
      <c r="D1206" s="22" t="s">
        <v>33</v>
      </c>
      <c r="E1206" s="23" t="s">
        <v>34</v>
      </c>
      <c r="F1206" s="18">
        <v>29</v>
      </c>
      <c r="G1206" s="18">
        <v>29</v>
      </c>
    </row>
    <row r="1207" spans="1:7" ht="35.450000000000003" customHeight="1">
      <c r="A1207" s="4" t="s">
        <v>163</v>
      </c>
      <c r="B1207" s="5" t="s">
        <v>51</v>
      </c>
      <c r="C1207" s="25" t="s">
        <v>481</v>
      </c>
      <c r="D1207" s="22">
        <v>129</v>
      </c>
      <c r="E1207" s="23" t="s">
        <v>885</v>
      </c>
      <c r="F1207" s="18">
        <v>895.24099999999999</v>
      </c>
      <c r="G1207" s="18">
        <v>879.85199999999998</v>
      </c>
    </row>
    <row r="1208" spans="1:7" ht="24">
      <c r="A1208" s="4" t="s">
        <v>163</v>
      </c>
      <c r="B1208" s="5" t="s">
        <v>51</v>
      </c>
      <c r="C1208" s="25" t="s">
        <v>481</v>
      </c>
      <c r="D1208" s="20" t="s">
        <v>45</v>
      </c>
      <c r="E1208" s="21" t="s">
        <v>46</v>
      </c>
      <c r="F1208" s="18">
        <f>F1209</f>
        <v>57.564</v>
      </c>
      <c r="G1208" s="18">
        <f t="shared" ref="G1208" si="270">G1209</f>
        <v>57.514000000000003</v>
      </c>
    </row>
    <row r="1209" spans="1:7">
      <c r="A1209" s="4" t="s">
        <v>163</v>
      </c>
      <c r="B1209" s="5" t="s">
        <v>51</v>
      </c>
      <c r="C1209" s="25" t="s">
        <v>481</v>
      </c>
      <c r="D1209" s="4" t="s">
        <v>47</v>
      </c>
      <c r="E1209" s="201" t="s">
        <v>48</v>
      </c>
      <c r="F1209" s="18">
        <v>57.564</v>
      </c>
      <c r="G1209" s="18">
        <v>57.514000000000003</v>
      </c>
    </row>
    <row r="1210" spans="1:7">
      <c r="A1210" s="4" t="s">
        <v>163</v>
      </c>
      <c r="B1210" s="5" t="s">
        <v>51</v>
      </c>
      <c r="C1210" s="25" t="s">
        <v>481</v>
      </c>
      <c r="D1210" s="20" t="s">
        <v>88</v>
      </c>
      <c r="E1210" s="21" t="s">
        <v>74</v>
      </c>
      <c r="F1210" s="18">
        <f>F1211</f>
        <v>1</v>
      </c>
      <c r="G1210" s="18">
        <f t="shared" ref="G1210" si="271">G1211</f>
        <v>1</v>
      </c>
    </row>
    <row r="1211" spans="1:7">
      <c r="A1211" s="4" t="s">
        <v>163</v>
      </c>
      <c r="B1211" s="5" t="s">
        <v>51</v>
      </c>
      <c r="C1211" s="25" t="s">
        <v>481</v>
      </c>
      <c r="D1211" s="4">
        <v>853</v>
      </c>
      <c r="E1211" s="201" t="s">
        <v>94</v>
      </c>
      <c r="F1211" s="18">
        <v>1</v>
      </c>
      <c r="G1211" s="18">
        <v>1</v>
      </c>
    </row>
    <row r="1212" spans="1:7" ht="36">
      <c r="A1212" s="136" t="s">
        <v>163</v>
      </c>
      <c r="B1212" s="58" t="s">
        <v>51</v>
      </c>
      <c r="C1212" s="59" t="s">
        <v>482</v>
      </c>
      <c r="D1212" s="22"/>
      <c r="E1212" s="23" t="s">
        <v>56</v>
      </c>
      <c r="F1212" s="18">
        <f>F1213</f>
        <v>1845.5550000000001</v>
      </c>
      <c r="G1212" s="18">
        <f t="shared" ref="G1212" si="272">G1213</f>
        <v>1843.9639999999999</v>
      </c>
    </row>
    <row r="1213" spans="1:7" ht="60">
      <c r="A1213" s="4" t="s">
        <v>163</v>
      </c>
      <c r="B1213" s="5" t="s">
        <v>51</v>
      </c>
      <c r="C1213" s="38" t="s">
        <v>482</v>
      </c>
      <c r="D1213" s="20" t="s">
        <v>29</v>
      </c>
      <c r="E1213" s="21" t="s">
        <v>30</v>
      </c>
      <c r="F1213" s="18">
        <f>F1214+F1215</f>
        <v>1845.5550000000001</v>
      </c>
      <c r="G1213" s="18">
        <f t="shared" ref="G1213" si="273">G1214+G1215</f>
        <v>1843.9639999999999</v>
      </c>
    </row>
    <row r="1214" spans="1:7" ht="24">
      <c r="A1214" s="4" t="s">
        <v>163</v>
      </c>
      <c r="B1214" s="5" t="s">
        <v>51</v>
      </c>
      <c r="C1214" s="38" t="s">
        <v>482</v>
      </c>
      <c r="D1214" s="22" t="s">
        <v>31</v>
      </c>
      <c r="E1214" s="23" t="s">
        <v>32</v>
      </c>
      <c r="F1214" s="18">
        <v>1417.4770000000001</v>
      </c>
      <c r="G1214" s="18">
        <v>1417.4649999999999</v>
      </c>
    </row>
    <row r="1215" spans="1:7" ht="37.15" customHeight="1">
      <c r="A1215" s="4" t="s">
        <v>163</v>
      </c>
      <c r="B1215" s="5" t="s">
        <v>51</v>
      </c>
      <c r="C1215" s="38" t="s">
        <v>482</v>
      </c>
      <c r="D1215" s="22">
        <v>129</v>
      </c>
      <c r="E1215" s="23" t="s">
        <v>885</v>
      </c>
      <c r="F1215" s="18">
        <v>428.07799999999997</v>
      </c>
      <c r="G1215" s="18">
        <v>426.49900000000002</v>
      </c>
    </row>
    <row r="1216" spans="1:7" ht="24">
      <c r="A1216" s="4" t="s">
        <v>163</v>
      </c>
      <c r="B1216" s="5" t="s">
        <v>51</v>
      </c>
      <c r="C1216" s="5" t="s">
        <v>35</v>
      </c>
      <c r="D1216" s="5"/>
      <c r="E1216" s="201" t="s">
        <v>36</v>
      </c>
      <c r="F1216" s="182">
        <f>F1217+F1225</f>
        <v>122.96599999999999</v>
      </c>
      <c r="G1216" s="182">
        <f>G1217+G1225</f>
        <v>121.31800000000001</v>
      </c>
    </row>
    <row r="1217" spans="1:7" ht="36">
      <c r="A1217" s="4" t="s">
        <v>163</v>
      </c>
      <c r="B1217" s="5" t="s">
        <v>51</v>
      </c>
      <c r="C1217" s="5" t="s">
        <v>609</v>
      </c>
      <c r="D1217" s="5"/>
      <c r="E1217" s="201" t="s">
        <v>610</v>
      </c>
      <c r="F1217" s="48">
        <f>F1218</f>
        <v>108</v>
      </c>
      <c r="G1217" s="48">
        <f t="shared" ref="G1217" si="274">G1218</f>
        <v>106.35300000000001</v>
      </c>
    </row>
    <row r="1218" spans="1:7" ht="36">
      <c r="A1218" s="4" t="s">
        <v>163</v>
      </c>
      <c r="B1218" s="5" t="s">
        <v>51</v>
      </c>
      <c r="C1218" s="5" t="s">
        <v>609</v>
      </c>
      <c r="D1218" s="5"/>
      <c r="E1218" s="201" t="s">
        <v>610</v>
      </c>
      <c r="F1218" s="48">
        <f>F1219</f>
        <v>108</v>
      </c>
      <c r="G1218" s="48">
        <f t="shared" ref="G1218" si="275">G1219</f>
        <v>106.35300000000001</v>
      </c>
    </row>
    <row r="1219" spans="1:7" ht="24">
      <c r="A1219" s="4" t="s">
        <v>163</v>
      </c>
      <c r="B1219" s="5" t="s">
        <v>51</v>
      </c>
      <c r="C1219" s="5" t="s">
        <v>826</v>
      </c>
      <c r="D1219" s="5"/>
      <c r="E1219" s="201" t="s">
        <v>827</v>
      </c>
      <c r="F1219" s="48">
        <f>F1222+F1220</f>
        <v>108</v>
      </c>
      <c r="G1219" s="48">
        <f>G1222+G1220</f>
        <v>106.35300000000001</v>
      </c>
    </row>
    <row r="1220" spans="1:7" ht="24">
      <c r="A1220" s="4" t="s">
        <v>163</v>
      </c>
      <c r="B1220" s="5" t="s">
        <v>51</v>
      </c>
      <c r="C1220" s="5" t="s">
        <v>826</v>
      </c>
      <c r="D1220" s="20" t="s">
        <v>45</v>
      </c>
      <c r="E1220" s="21" t="s">
        <v>46</v>
      </c>
      <c r="F1220" s="48">
        <f>F1221</f>
        <v>56</v>
      </c>
      <c r="G1220" s="48">
        <f>G1221</f>
        <v>55.353000000000002</v>
      </c>
    </row>
    <row r="1221" spans="1:7">
      <c r="A1221" s="4" t="s">
        <v>163</v>
      </c>
      <c r="B1221" s="5" t="s">
        <v>51</v>
      </c>
      <c r="C1221" s="5" t="s">
        <v>826</v>
      </c>
      <c r="D1221" s="4" t="s">
        <v>47</v>
      </c>
      <c r="E1221" s="201" t="s">
        <v>48</v>
      </c>
      <c r="F1221" s="48">
        <v>56</v>
      </c>
      <c r="G1221" s="48">
        <v>55.353000000000002</v>
      </c>
    </row>
    <row r="1222" spans="1:7" ht="36">
      <c r="A1222" s="4" t="s">
        <v>163</v>
      </c>
      <c r="B1222" s="5" t="s">
        <v>51</v>
      </c>
      <c r="C1222" s="5" t="s">
        <v>826</v>
      </c>
      <c r="D1222" s="20" t="s">
        <v>100</v>
      </c>
      <c r="E1222" s="21" t="s">
        <v>101</v>
      </c>
      <c r="F1222" s="48">
        <f>F1223</f>
        <v>52</v>
      </c>
      <c r="G1222" s="48">
        <f>G1223</f>
        <v>51</v>
      </c>
    </row>
    <row r="1223" spans="1:7" ht="24">
      <c r="A1223" s="4" t="s">
        <v>163</v>
      </c>
      <c r="B1223" s="5" t="s">
        <v>51</v>
      </c>
      <c r="C1223" s="5" t="s">
        <v>826</v>
      </c>
      <c r="D1223" s="4">
        <v>612</v>
      </c>
      <c r="E1223" s="201" t="s">
        <v>333</v>
      </c>
      <c r="F1223" s="48">
        <v>52</v>
      </c>
      <c r="G1223" s="48">
        <v>51</v>
      </c>
    </row>
    <row r="1224" spans="1:7" ht="24">
      <c r="A1224" s="4" t="s">
        <v>163</v>
      </c>
      <c r="B1224" s="5" t="s">
        <v>51</v>
      </c>
      <c r="C1224" s="5" t="s">
        <v>886</v>
      </c>
      <c r="D1224" s="5"/>
      <c r="E1224" s="201" t="s">
        <v>890</v>
      </c>
      <c r="F1224" s="48">
        <f>F1225</f>
        <v>14.965999999999999</v>
      </c>
      <c r="G1224" s="48">
        <f>G1225</f>
        <v>14.965</v>
      </c>
    </row>
    <row r="1225" spans="1:7" ht="60">
      <c r="A1225" s="4" t="s">
        <v>163</v>
      </c>
      <c r="B1225" s="5" t="s">
        <v>51</v>
      </c>
      <c r="C1225" s="5" t="s">
        <v>887</v>
      </c>
      <c r="D1225" s="5"/>
      <c r="E1225" s="201" t="s">
        <v>889</v>
      </c>
      <c r="F1225" s="18">
        <f t="shared" ref="F1225:G1225" si="276">F1226</f>
        <v>14.965999999999999</v>
      </c>
      <c r="G1225" s="18">
        <f t="shared" si="276"/>
        <v>14.965</v>
      </c>
    </row>
    <row r="1226" spans="1:7" ht="60">
      <c r="A1226" s="4" t="s">
        <v>163</v>
      </c>
      <c r="B1226" s="5" t="s">
        <v>51</v>
      </c>
      <c r="C1226" s="5" t="s">
        <v>887</v>
      </c>
      <c r="D1226" s="5" t="s">
        <v>29</v>
      </c>
      <c r="E1226" s="21" t="s">
        <v>30</v>
      </c>
      <c r="F1226" s="18">
        <f>F1227+F1228</f>
        <v>14.965999999999999</v>
      </c>
      <c r="G1226" s="18">
        <f>G1227+G1228</f>
        <v>14.965</v>
      </c>
    </row>
    <row r="1227" spans="1:7" ht="24">
      <c r="A1227" s="4" t="s">
        <v>163</v>
      </c>
      <c r="B1227" s="5" t="s">
        <v>51</v>
      </c>
      <c r="C1227" s="5" t="s">
        <v>887</v>
      </c>
      <c r="D1227" s="5" t="s">
        <v>31</v>
      </c>
      <c r="E1227" s="23" t="s">
        <v>32</v>
      </c>
      <c r="F1227" s="18">
        <v>11.494</v>
      </c>
      <c r="G1227" s="18">
        <v>11.494</v>
      </c>
    </row>
    <row r="1228" spans="1:7" ht="36" customHeight="1">
      <c r="A1228" s="4" t="s">
        <v>163</v>
      </c>
      <c r="B1228" s="5" t="s">
        <v>51</v>
      </c>
      <c r="C1228" s="5" t="s">
        <v>887</v>
      </c>
      <c r="D1228" s="5" t="s">
        <v>888</v>
      </c>
      <c r="E1228" s="23" t="s">
        <v>885</v>
      </c>
      <c r="F1228" s="18">
        <v>3.472</v>
      </c>
      <c r="G1228" s="18">
        <v>3.4710000000000001</v>
      </c>
    </row>
    <row r="1229" spans="1:7">
      <c r="A1229" s="8">
        <v>10</v>
      </c>
      <c r="B1229" s="36" t="s">
        <v>17</v>
      </c>
      <c r="C1229" s="36"/>
      <c r="D1229" s="8"/>
      <c r="E1229" s="9" t="s">
        <v>483</v>
      </c>
      <c r="F1229" s="10">
        <f>F1230+F1237+F1261+F1294</f>
        <v>79276.184999999983</v>
      </c>
      <c r="G1229" s="10">
        <f>G1230+G1237+G1261+G1294</f>
        <v>75611.613000000012</v>
      </c>
    </row>
    <row r="1230" spans="1:7">
      <c r="A1230" s="24">
        <v>10</v>
      </c>
      <c r="B1230" s="24" t="s">
        <v>16</v>
      </c>
      <c r="C1230" s="11"/>
      <c r="D1230" s="24"/>
      <c r="E1230" s="13" t="s">
        <v>484</v>
      </c>
      <c r="F1230" s="14">
        <f t="shared" ref="F1230:G1231" si="277">F1231</f>
        <v>3540.2809999999999</v>
      </c>
      <c r="G1230" s="14">
        <f t="shared" si="277"/>
        <v>3540.28</v>
      </c>
    </row>
    <row r="1231" spans="1:7" ht="36">
      <c r="A1231" s="4">
        <v>10</v>
      </c>
      <c r="B1231" s="15" t="s">
        <v>16</v>
      </c>
      <c r="C1231" s="12" t="s">
        <v>21</v>
      </c>
      <c r="D1231" s="15"/>
      <c r="E1231" s="16" t="s">
        <v>22</v>
      </c>
      <c r="F1231" s="17">
        <f t="shared" si="277"/>
        <v>3540.2809999999999</v>
      </c>
      <c r="G1231" s="17">
        <f t="shared" si="277"/>
        <v>3540.28</v>
      </c>
    </row>
    <row r="1232" spans="1:7" ht="24">
      <c r="A1232" s="4">
        <v>10</v>
      </c>
      <c r="B1232" s="4" t="s">
        <v>16</v>
      </c>
      <c r="C1232" s="5" t="s">
        <v>61</v>
      </c>
      <c r="D1232" s="4"/>
      <c r="E1232" s="201" t="s">
        <v>62</v>
      </c>
      <c r="F1232" s="18">
        <f>F1236</f>
        <v>3540.2809999999999</v>
      </c>
      <c r="G1232" s="18">
        <f>G1236</f>
        <v>3540.28</v>
      </c>
    </row>
    <row r="1233" spans="1:7" ht="24">
      <c r="A1233" s="4">
        <v>10</v>
      </c>
      <c r="B1233" s="4" t="s">
        <v>16</v>
      </c>
      <c r="C1233" s="5" t="s">
        <v>79</v>
      </c>
      <c r="D1233" s="4"/>
      <c r="E1233" s="201" t="s">
        <v>26</v>
      </c>
      <c r="F1233" s="18">
        <f>F1235</f>
        <v>3540.2809999999999</v>
      </c>
      <c r="G1233" s="18">
        <f>G1235</f>
        <v>3540.28</v>
      </c>
    </row>
    <row r="1234" spans="1:7" ht="24">
      <c r="A1234" s="4">
        <v>10</v>
      </c>
      <c r="B1234" s="4" t="s">
        <v>16</v>
      </c>
      <c r="C1234" s="25" t="s">
        <v>485</v>
      </c>
      <c r="D1234" s="4"/>
      <c r="E1234" s="201" t="s">
        <v>486</v>
      </c>
      <c r="F1234" s="18">
        <f>F1235</f>
        <v>3540.2809999999999</v>
      </c>
      <c r="G1234" s="18">
        <f>G1235</f>
        <v>3540.28</v>
      </c>
    </row>
    <row r="1235" spans="1:7" ht="24">
      <c r="A1235" s="4">
        <v>10</v>
      </c>
      <c r="B1235" s="4" t="s">
        <v>16</v>
      </c>
      <c r="C1235" s="25" t="s">
        <v>485</v>
      </c>
      <c r="D1235" s="20" t="s">
        <v>487</v>
      </c>
      <c r="E1235" s="21" t="s">
        <v>49</v>
      </c>
      <c r="F1235" s="18">
        <f>F1236</f>
        <v>3540.2809999999999</v>
      </c>
      <c r="G1235" s="18">
        <f>G1236</f>
        <v>3540.28</v>
      </c>
    </row>
    <row r="1236" spans="1:7">
      <c r="A1236" s="4" t="s">
        <v>3</v>
      </c>
      <c r="B1236" s="4" t="s">
        <v>16</v>
      </c>
      <c r="C1236" s="25" t="s">
        <v>485</v>
      </c>
      <c r="D1236" s="4">
        <v>312</v>
      </c>
      <c r="E1236" s="201" t="s">
        <v>488</v>
      </c>
      <c r="F1236" s="18">
        <v>3540.2809999999999</v>
      </c>
      <c r="G1236" s="18">
        <v>3540.28</v>
      </c>
    </row>
    <row r="1237" spans="1:7">
      <c r="A1237" s="24" t="s">
        <v>3</v>
      </c>
      <c r="B1237" s="24" t="s">
        <v>41</v>
      </c>
      <c r="C1237" s="11"/>
      <c r="D1237" s="24"/>
      <c r="E1237" s="13" t="s">
        <v>489</v>
      </c>
      <c r="F1237" s="14">
        <f>F1244+F1250+F1256+F1238</f>
        <v>12199.575000000001</v>
      </c>
      <c r="G1237" s="14">
        <f t="shared" ref="G1237" si="278">G1244+G1250+G1256+G1238</f>
        <v>11732.189</v>
      </c>
    </row>
    <row r="1238" spans="1:7" ht="36">
      <c r="A1238" s="4" t="s">
        <v>3</v>
      </c>
      <c r="B1238" s="5" t="s">
        <v>41</v>
      </c>
      <c r="C1238" s="5" t="s">
        <v>380</v>
      </c>
      <c r="D1238" s="4"/>
      <c r="E1238" s="16" t="s">
        <v>381</v>
      </c>
      <c r="F1238" s="18">
        <f t="shared" ref="F1238:G1242" si="279">F1239</f>
        <v>3009.5749999999998</v>
      </c>
      <c r="G1238" s="18">
        <f t="shared" si="279"/>
        <v>2993.384</v>
      </c>
    </row>
    <row r="1239" spans="1:7">
      <c r="A1239" s="4" t="s">
        <v>3</v>
      </c>
      <c r="B1239" s="5" t="s">
        <v>41</v>
      </c>
      <c r="C1239" s="5" t="s">
        <v>750</v>
      </c>
      <c r="D1239" s="4"/>
      <c r="E1239" s="201" t="s">
        <v>751</v>
      </c>
      <c r="F1239" s="18">
        <f t="shared" si="279"/>
        <v>3009.5749999999998</v>
      </c>
      <c r="G1239" s="18">
        <f t="shared" si="279"/>
        <v>2993.384</v>
      </c>
    </row>
    <row r="1240" spans="1:7" ht="24">
      <c r="A1240" s="4" t="s">
        <v>3</v>
      </c>
      <c r="B1240" s="5" t="s">
        <v>41</v>
      </c>
      <c r="C1240" s="5" t="s">
        <v>752</v>
      </c>
      <c r="D1240" s="4"/>
      <c r="E1240" s="201" t="s">
        <v>753</v>
      </c>
      <c r="F1240" s="18">
        <f t="shared" si="279"/>
        <v>3009.5749999999998</v>
      </c>
      <c r="G1240" s="18">
        <f t="shared" si="279"/>
        <v>2993.384</v>
      </c>
    </row>
    <row r="1241" spans="1:7" ht="36">
      <c r="A1241" s="4" t="s">
        <v>3</v>
      </c>
      <c r="B1241" s="5" t="s">
        <v>41</v>
      </c>
      <c r="C1241" s="5" t="s">
        <v>758</v>
      </c>
      <c r="D1241" s="4"/>
      <c r="E1241" s="201" t="s">
        <v>759</v>
      </c>
      <c r="F1241" s="18">
        <f t="shared" si="279"/>
        <v>3009.5749999999998</v>
      </c>
      <c r="G1241" s="18">
        <f t="shared" si="279"/>
        <v>2993.384</v>
      </c>
    </row>
    <row r="1242" spans="1:7" ht="24">
      <c r="A1242" s="4" t="s">
        <v>3</v>
      </c>
      <c r="B1242" s="5" t="s">
        <v>41</v>
      </c>
      <c r="C1242" s="5" t="s">
        <v>758</v>
      </c>
      <c r="D1242" s="20" t="s">
        <v>487</v>
      </c>
      <c r="E1242" s="21" t="s">
        <v>49</v>
      </c>
      <c r="F1242" s="18">
        <f t="shared" si="279"/>
        <v>3009.5749999999998</v>
      </c>
      <c r="G1242" s="18">
        <f t="shared" si="279"/>
        <v>2993.384</v>
      </c>
    </row>
    <row r="1243" spans="1:7" ht="36">
      <c r="A1243" s="4" t="s">
        <v>3</v>
      </c>
      <c r="B1243" s="5" t="s">
        <v>41</v>
      </c>
      <c r="C1243" s="5" t="s">
        <v>758</v>
      </c>
      <c r="D1243" s="4">
        <v>321</v>
      </c>
      <c r="E1243" s="201" t="s">
        <v>760</v>
      </c>
      <c r="F1243" s="18">
        <v>3009.5749999999998</v>
      </c>
      <c r="G1243" s="18">
        <v>2993.384</v>
      </c>
    </row>
    <row r="1244" spans="1:7" ht="36">
      <c r="A1244" s="15" t="s">
        <v>3</v>
      </c>
      <c r="B1244" s="15" t="s">
        <v>41</v>
      </c>
      <c r="C1244" s="12" t="s">
        <v>21</v>
      </c>
      <c r="D1244" s="15"/>
      <c r="E1244" s="16" t="s">
        <v>22</v>
      </c>
      <c r="F1244" s="17">
        <f>F1246</f>
        <v>9108</v>
      </c>
      <c r="G1244" s="17">
        <f>G1246</f>
        <v>8656.8050000000003</v>
      </c>
    </row>
    <row r="1245" spans="1:7" ht="24">
      <c r="A1245" s="4" t="s">
        <v>3</v>
      </c>
      <c r="B1245" s="4" t="s">
        <v>41</v>
      </c>
      <c r="C1245" s="5" t="s">
        <v>61</v>
      </c>
      <c r="D1245" s="4"/>
      <c r="E1245" s="201" t="s">
        <v>62</v>
      </c>
      <c r="F1245" s="18">
        <f>F1246</f>
        <v>9108</v>
      </c>
      <c r="G1245" s="18">
        <f>G1246</f>
        <v>8656.8050000000003</v>
      </c>
    </row>
    <row r="1246" spans="1:7" ht="36">
      <c r="A1246" s="4" t="s">
        <v>3</v>
      </c>
      <c r="B1246" s="4" t="s">
        <v>41</v>
      </c>
      <c r="C1246" s="5" t="s">
        <v>63</v>
      </c>
      <c r="D1246" s="5"/>
      <c r="E1246" s="201" t="s">
        <v>64</v>
      </c>
      <c r="F1246" s="18">
        <f t="shared" ref="F1246:G1248" si="280">F1247</f>
        <v>9108</v>
      </c>
      <c r="G1246" s="18">
        <f t="shared" si="280"/>
        <v>8656.8050000000003</v>
      </c>
    </row>
    <row r="1247" spans="1:7" ht="84">
      <c r="A1247" s="4" t="s">
        <v>3</v>
      </c>
      <c r="B1247" s="4" t="s">
        <v>41</v>
      </c>
      <c r="C1247" s="5" t="s">
        <v>490</v>
      </c>
      <c r="D1247" s="4"/>
      <c r="E1247" s="201" t="s">
        <v>491</v>
      </c>
      <c r="F1247" s="18">
        <f t="shared" si="280"/>
        <v>9108</v>
      </c>
      <c r="G1247" s="18">
        <f t="shared" si="280"/>
        <v>8656.8050000000003</v>
      </c>
    </row>
    <row r="1248" spans="1:7" ht="24">
      <c r="A1248" s="4" t="s">
        <v>3</v>
      </c>
      <c r="B1248" s="4" t="s">
        <v>41</v>
      </c>
      <c r="C1248" s="5" t="s">
        <v>490</v>
      </c>
      <c r="D1248" s="20" t="s">
        <v>487</v>
      </c>
      <c r="E1248" s="21" t="s">
        <v>49</v>
      </c>
      <c r="F1248" s="18">
        <f t="shared" si="280"/>
        <v>9108</v>
      </c>
      <c r="G1248" s="18">
        <f t="shared" si="280"/>
        <v>8656.8050000000003</v>
      </c>
    </row>
    <row r="1249" spans="1:7" ht="36">
      <c r="A1249" s="4" t="s">
        <v>3</v>
      </c>
      <c r="B1249" s="4" t="s">
        <v>41</v>
      </c>
      <c r="C1249" s="5" t="s">
        <v>490</v>
      </c>
      <c r="D1249" s="4">
        <v>313</v>
      </c>
      <c r="E1249" s="201" t="s">
        <v>492</v>
      </c>
      <c r="F1249" s="18">
        <v>9108</v>
      </c>
      <c r="G1249" s="18">
        <v>8656.8050000000003</v>
      </c>
    </row>
    <row r="1250" spans="1:7" ht="48">
      <c r="A1250" s="4" t="s">
        <v>3</v>
      </c>
      <c r="B1250" s="4" t="s">
        <v>41</v>
      </c>
      <c r="C1250" s="33" t="s">
        <v>259</v>
      </c>
      <c r="D1250" s="15"/>
      <c r="E1250" s="16" t="s">
        <v>493</v>
      </c>
      <c r="F1250" s="17">
        <f t="shared" ref="F1250:G1254" si="281">F1251</f>
        <v>2</v>
      </c>
      <c r="G1250" s="17">
        <f t="shared" si="281"/>
        <v>2</v>
      </c>
    </row>
    <row r="1251" spans="1:7" ht="48">
      <c r="A1251" s="4" t="s">
        <v>3</v>
      </c>
      <c r="B1251" s="4" t="s">
        <v>41</v>
      </c>
      <c r="C1251" s="29" t="s">
        <v>261</v>
      </c>
      <c r="D1251" s="4"/>
      <c r="E1251" s="201" t="s">
        <v>262</v>
      </c>
      <c r="F1251" s="18">
        <f t="shared" si="281"/>
        <v>2</v>
      </c>
      <c r="G1251" s="18">
        <f t="shared" si="281"/>
        <v>2</v>
      </c>
    </row>
    <row r="1252" spans="1:7" ht="24">
      <c r="A1252" s="4" t="s">
        <v>3</v>
      </c>
      <c r="B1252" s="4" t="s">
        <v>41</v>
      </c>
      <c r="C1252" s="59" t="s">
        <v>494</v>
      </c>
      <c r="D1252" s="4"/>
      <c r="E1252" s="201" t="s">
        <v>495</v>
      </c>
      <c r="F1252" s="18">
        <f t="shared" si="281"/>
        <v>2</v>
      </c>
      <c r="G1252" s="18">
        <f t="shared" si="281"/>
        <v>2</v>
      </c>
    </row>
    <row r="1253" spans="1:7" ht="24">
      <c r="A1253" s="4" t="s">
        <v>3</v>
      </c>
      <c r="B1253" s="4" t="s">
        <v>41</v>
      </c>
      <c r="C1253" s="29" t="s">
        <v>496</v>
      </c>
      <c r="D1253" s="4"/>
      <c r="E1253" s="201" t="s">
        <v>497</v>
      </c>
      <c r="F1253" s="18">
        <f t="shared" si="281"/>
        <v>2</v>
      </c>
      <c r="G1253" s="18">
        <f t="shared" si="281"/>
        <v>2</v>
      </c>
    </row>
    <row r="1254" spans="1:7" ht="24">
      <c r="A1254" s="4" t="s">
        <v>3</v>
      </c>
      <c r="B1254" s="4" t="s">
        <v>41</v>
      </c>
      <c r="C1254" s="29" t="s">
        <v>496</v>
      </c>
      <c r="D1254" s="20" t="s">
        <v>487</v>
      </c>
      <c r="E1254" s="21" t="s">
        <v>49</v>
      </c>
      <c r="F1254" s="18">
        <f t="shared" si="281"/>
        <v>2</v>
      </c>
      <c r="G1254" s="18">
        <f t="shared" si="281"/>
        <v>2</v>
      </c>
    </row>
    <row r="1255" spans="1:7" ht="24">
      <c r="A1255" s="4" t="s">
        <v>3</v>
      </c>
      <c r="B1255" s="4" t="s">
        <v>41</v>
      </c>
      <c r="C1255" s="29" t="s">
        <v>496</v>
      </c>
      <c r="D1255" s="4" t="s">
        <v>498</v>
      </c>
      <c r="E1255" s="201" t="s">
        <v>499</v>
      </c>
      <c r="F1255" s="18">
        <v>2</v>
      </c>
      <c r="G1255" s="28">
        <v>2</v>
      </c>
    </row>
    <row r="1256" spans="1:7" ht="24">
      <c r="A1256" s="4" t="s">
        <v>3</v>
      </c>
      <c r="B1256" s="4" t="s">
        <v>41</v>
      </c>
      <c r="C1256" s="5" t="s">
        <v>35</v>
      </c>
      <c r="D1256" s="5"/>
      <c r="E1256" s="201" t="s">
        <v>36</v>
      </c>
      <c r="F1256" s="18">
        <f>F1257</f>
        <v>80</v>
      </c>
      <c r="G1256" s="18">
        <f t="shared" ref="G1256:G1259" si="282">G1257</f>
        <v>80</v>
      </c>
    </row>
    <row r="1257" spans="1:7">
      <c r="A1257" s="4" t="s">
        <v>3</v>
      </c>
      <c r="B1257" s="4" t="s">
        <v>41</v>
      </c>
      <c r="C1257" s="5" t="s">
        <v>70</v>
      </c>
      <c r="D1257" s="5"/>
      <c r="E1257" s="201" t="s">
        <v>71</v>
      </c>
      <c r="F1257" s="18">
        <f>F1258</f>
        <v>80</v>
      </c>
      <c r="G1257" s="18">
        <f t="shared" si="282"/>
        <v>80</v>
      </c>
    </row>
    <row r="1258" spans="1:7" ht="24">
      <c r="A1258" s="4" t="s">
        <v>3</v>
      </c>
      <c r="B1258" s="4" t="s">
        <v>41</v>
      </c>
      <c r="C1258" s="5" t="s">
        <v>72</v>
      </c>
      <c r="D1258" s="4"/>
      <c r="E1258" s="201" t="s">
        <v>73</v>
      </c>
      <c r="F1258" s="18">
        <f>F1259</f>
        <v>80</v>
      </c>
      <c r="G1258" s="18">
        <f t="shared" si="282"/>
        <v>80</v>
      </c>
    </row>
    <row r="1259" spans="1:7" ht="24">
      <c r="A1259" s="4" t="s">
        <v>3</v>
      </c>
      <c r="B1259" s="4" t="s">
        <v>41</v>
      </c>
      <c r="C1259" s="5" t="s">
        <v>72</v>
      </c>
      <c r="D1259" s="20" t="s">
        <v>487</v>
      </c>
      <c r="E1259" s="21" t="s">
        <v>49</v>
      </c>
      <c r="F1259" s="18">
        <f>F1260</f>
        <v>80</v>
      </c>
      <c r="G1259" s="18">
        <f t="shared" si="282"/>
        <v>80</v>
      </c>
    </row>
    <row r="1260" spans="1:7" ht="36">
      <c r="A1260" s="4" t="s">
        <v>3</v>
      </c>
      <c r="B1260" s="4" t="s">
        <v>41</v>
      </c>
      <c r="C1260" s="5" t="s">
        <v>72</v>
      </c>
      <c r="D1260" s="5" t="s">
        <v>500</v>
      </c>
      <c r="E1260" s="201" t="s">
        <v>501</v>
      </c>
      <c r="F1260" s="18">
        <v>80</v>
      </c>
      <c r="G1260" s="18">
        <v>80</v>
      </c>
    </row>
    <row r="1261" spans="1:7">
      <c r="A1261" s="24" t="s">
        <v>3</v>
      </c>
      <c r="B1261" s="24" t="s">
        <v>51</v>
      </c>
      <c r="C1261" s="60"/>
      <c r="D1261" s="61"/>
      <c r="E1261" s="37" t="s">
        <v>502</v>
      </c>
      <c r="F1261" s="14">
        <f>F1262+F1276+F1270+F1285</f>
        <v>62712.128999999994</v>
      </c>
      <c r="G1261" s="14">
        <f>G1262+G1276+G1270+G1285</f>
        <v>59538.04</v>
      </c>
    </row>
    <row r="1262" spans="1:7" ht="36">
      <c r="A1262" s="4" t="s">
        <v>3</v>
      </c>
      <c r="B1262" s="4" t="s">
        <v>51</v>
      </c>
      <c r="C1262" s="12" t="s">
        <v>380</v>
      </c>
      <c r="D1262" s="15"/>
      <c r="E1262" s="16" t="s">
        <v>381</v>
      </c>
      <c r="F1262" s="18">
        <f t="shared" ref="F1262:G1264" si="283">F1263</f>
        <v>16513.400000000001</v>
      </c>
      <c r="G1262" s="18">
        <f t="shared" si="283"/>
        <v>13560.966</v>
      </c>
    </row>
    <row r="1263" spans="1:7" ht="24">
      <c r="A1263" s="4" t="s">
        <v>3</v>
      </c>
      <c r="B1263" s="4" t="s">
        <v>51</v>
      </c>
      <c r="C1263" s="5" t="s">
        <v>618</v>
      </c>
      <c r="D1263" s="4"/>
      <c r="E1263" s="201" t="s">
        <v>619</v>
      </c>
      <c r="F1263" s="18">
        <f t="shared" si="283"/>
        <v>16513.400000000001</v>
      </c>
      <c r="G1263" s="18">
        <f t="shared" si="283"/>
        <v>13560.966</v>
      </c>
    </row>
    <row r="1264" spans="1:7" ht="72">
      <c r="A1264" s="4" t="s">
        <v>3</v>
      </c>
      <c r="B1264" s="4" t="s">
        <v>51</v>
      </c>
      <c r="C1264" s="5" t="s">
        <v>630</v>
      </c>
      <c r="D1264" s="4"/>
      <c r="E1264" s="201" t="s">
        <v>631</v>
      </c>
      <c r="F1264" s="18">
        <f t="shared" si="283"/>
        <v>16513.400000000001</v>
      </c>
      <c r="G1264" s="18">
        <f t="shared" si="283"/>
        <v>13560.966</v>
      </c>
    </row>
    <row r="1265" spans="1:7" ht="60">
      <c r="A1265" s="4" t="s">
        <v>3</v>
      </c>
      <c r="B1265" s="4" t="s">
        <v>51</v>
      </c>
      <c r="C1265" s="5" t="s">
        <v>761</v>
      </c>
      <c r="D1265" s="30"/>
      <c r="E1265" s="30" t="s">
        <v>762</v>
      </c>
      <c r="F1265" s="18">
        <f>F1269+F1266</f>
        <v>16513.400000000001</v>
      </c>
      <c r="G1265" s="18">
        <f>G1269+G1266</f>
        <v>13560.966</v>
      </c>
    </row>
    <row r="1266" spans="1:7" ht="24">
      <c r="A1266" s="4" t="s">
        <v>3</v>
      </c>
      <c r="B1266" s="4" t="s">
        <v>51</v>
      </c>
      <c r="C1266" s="5" t="s">
        <v>761</v>
      </c>
      <c r="D1266" s="20" t="s">
        <v>45</v>
      </c>
      <c r="E1266" s="21" t="s">
        <v>46</v>
      </c>
      <c r="F1266" s="18">
        <f>F1267</f>
        <v>410.9</v>
      </c>
      <c r="G1266" s="18">
        <f t="shared" ref="G1266" si="284">G1267</f>
        <v>319.09199999999998</v>
      </c>
    </row>
    <row r="1267" spans="1:7">
      <c r="A1267" s="4" t="s">
        <v>3</v>
      </c>
      <c r="B1267" s="4" t="s">
        <v>51</v>
      </c>
      <c r="C1267" s="5" t="s">
        <v>761</v>
      </c>
      <c r="D1267" s="4" t="s">
        <v>47</v>
      </c>
      <c r="E1267" s="201" t="s">
        <v>48</v>
      </c>
      <c r="F1267" s="18">
        <v>410.9</v>
      </c>
      <c r="G1267" s="18">
        <v>319.09199999999998</v>
      </c>
    </row>
    <row r="1268" spans="1:7" ht="24">
      <c r="A1268" s="4" t="s">
        <v>3</v>
      </c>
      <c r="B1268" s="4" t="s">
        <v>51</v>
      </c>
      <c r="C1268" s="5" t="s">
        <v>761</v>
      </c>
      <c r="D1268" s="20" t="s">
        <v>487</v>
      </c>
      <c r="E1268" s="21" t="s">
        <v>49</v>
      </c>
      <c r="F1268" s="18">
        <f>F1269</f>
        <v>16102.5</v>
      </c>
      <c r="G1268" s="18">
        <f t="shared" ref="G1268" si="285">G1269</f>
        <v>13241.874</v>
      </c>
    </row>
    <row r="1269" spans="1:7" ht="24">
      <c r="A1269" s="4" t="s">
        <v>3</v>
      </c>
      <c r="B1269" s="4" t="s">
        <v>51</v>
      </c>
      <c r="C1269" s="5" t="s">
        <v>761</v>
      </c>
      <c r="D1269" s="4">
        <v>323</v>
      </c>
      <c r="E1269" s="201" t="s">
        <v>763</v>
      </c>
      <c r="F1269" s="18">
        <v>16102.5</v>
      </c>
      <c r="G1269" s="18">
        <v>13241.874</v>
      </c>
    </row>
    <row r="1270" spans="1:7" ht="24">
      <c r="A1270" s="15" t="s">
        <v>3</v>
      </c>
      <c r="B1270" s="15" t="s">
        <v>51</v>
      </c>
      <c r="C1270" s="12" t="s">
        <v>313</v>
      </c>
      <c r="D1270" s="12"/>
      <c r="E1270" s="16" t="s">
        <v>503</v>
      </c>
      <c r="F1270" s="17">
        <f t="shared" ref="F1270:G1274" si="286">F1271</f>
        <v>6690.6170000000002</v>
      </c>
      <c r="G1270" s="17">
        <f t="shared" si="286"/>
        <v>6690.616</v>
      </c>
    </row>
    <row r="1271" spans="1:7" ht="24">
      <c r="A1271" s="4" t="s">
        <v>3</v>
      </c>
      <c r="B1271" s="4" t="s">
        <v>51</v>
      </c>
      <c r="C1271" s="5" t="s">
        <v>315</v>
      </c>
      <c r="D1271" s="5"/>
      <c r="E1271" s="201" t="s">
        <v>316</v>
      </c>
      <c r="F1271" s="18">
        <f t="shared" si="286"/>
        <v>6690.6170000000002</v>
      </c>
      <c r="G1271" s="18">
        <f t="shared" si="286"/>
        <v>6690.616</v>
      </c>
    </row>
    <row r="1272" spans="1:7" ht="24">
      <c r="A1272" s="4" t="s">
        <v>3</v>
      </c>
      <c r="B1272" s="4" t="s">
        <v>51</v>
      </c>
      <c r="C1272" s="5" t="s">
        <v>504</v>
      </c>
      <c r="D1272" s="5"/>
      <c r="E1272" s="201" t="s">
        <v>505</v>
      </c>
      <c r="F1272" s="18">
        <f t="shared" si="286"/>
        <v>6690.6170000000002</v>
      </c>
      <c r="G1272" s="18">
        <f t="shared" si="286"/>
        <v>6690.616</v>
      </c>
    </row>
    <row r="1273" spans="1:7" ht="24">
      <c r="A1273" s="4" t="s">
        <v>3</v>
      </c>
      <c r="B1273" s="4" t="s">
        <v>51</v>
      </c>
      <c r="C1273" s="5" t="s">
        <v>506</v>
      </c>
      <c r="D1273" s="5"/>
      <c r="E1273" s="201" t="s">
        <v>507</v>
      </c>
      <c r="F1273" s="18">
        <f t="shared" si="286"/>
        <v>6690.6170000000002</v>
      </c>
      <c r="G1273" s="18">
        <f t="shared" si="286"/>
        <v>6690.616</v>
      </c>
    </row>
    <row r="1274" spans="1:7" ht="24">
      <c r="A1274" s="4" t="s">
        <v>3</v>
      </c>
      <c r="B1274" s="4" t="s">
        <v>51</v>
      </c>
      <c r="C1274" s="5" t="s">
        <v>506</v>
      </c>
      <c r="D1274" s="20" t="s">
        <v>487</v>
      </c>
      <c r="E1274" s="21" t="s">
        <v>49</v>
      </c>
      <c r="F1274" s="18">
        <f t="shared" si="286"/>
        <v>6690.6170000000002</v>
      </c>
      <c r="G1274" s="18">
        <f t="shared" si="286"/>
        <v>6690.616</v>
      </c>
    </row>
    <row r="1275" spans="1:7">
      <c r="A1275" s="4" t="s">
        <v>3</v>
      </c>
      <c r="B1275" s="4" t="s">
        <v>51</v>
      </c>
      <c r="C1275" s="5" t="s">
        <v>506</v>
      </c>
      <c r="D1275" s="4" t="s">
        <v>498</v>
      </c>
      <c r="E1275" s="201" t="s">
        <v>499</v>
      </c>
      <c r="F1275" s="18">
        <v>6690.6170000000002</v>
      </c>
      <c r="G1275" s="18">
        <v>6690.616</v>
      </c>
    </row>
    <row r="1276" spans="1:7" ht="36">
      <c r="A1276" s="15" t="s">
        <v>3</v>
      </c>
      <c r="B1276" s="15" t="s">
        <v>51</v>
      </c>
      <c r="C1276" s="12" t="s">
        <v>21</v>
      </c>
      <c r="D1276" s="15"/>
      <c r="E1276" s="16" t="s">
        <v>22</v>
      </c>
      <c r="F1276" s="17">
        <f>F1277</f>
        <v>19322.8</v>
      </c>
      <c r="G1276" s="17">
        <f>G1277</f>
        <v>19286.457999999999</v>
      </c>
    </row>
    <row r="1277" spans="1:7" ht="24">
      <c r="A1277" s="4" t="s">
        <v>3</v>
      </c>
      <c r="B1277" s="4" t="s">
        <v>51</v>
      </c>
      <c r="C1277" s="5" t="s">
        <v>61</v>
      </c>
      <c r="D1277" s="5"/>
      <c r="E1277" s="201" t="s">
        <v>62</v>
      </c>
      <c r="F1277" s="18">
        <f>F1278</f>
        <v>19322.8</v>
      </c>
      <c r="G1277" s="18">
        <f>G1278</f>
        <v>19286.457999999999</v>
      </c>
    </row>
    <row r="1278" spans="1:7" ht="36">
      <c r="A1278" s="4" t="s">
        <v>3</v>
      </c>
      <c r="B1278" s="4" t="s">
        <v>51</v>
      </c>
      <c r="C1278" s="5" t="s">
        <v>63</v>
      </c>
      <c r="D1278" s="5"/>
      <c r="E1278" s="201" t="s">
        <v>64</v>
      </c>
      <c r="F1278" s="18">
        <f>F1282+F1279</f>
        <v>19322.8</v>
      </c>
      <c r="G1278" s="18">
        <f>G1282+G1279</f>
        <v>19286.457999999999</v>
      </c>
    </row>
    <row r="1279" spans="1:7" ht="60">
      <c r="A1279" s="4" t="s">
        <v>3</v>
      </c>
      <c r="B1279" s="4" t="s">
        <v>51</v>
      </c>
      <c r="C1279" s="29" t="s">
        <v>508</v>
      </c>
      <c r="D1279" s="30"/>
      <c r="E1279" s="27" t="s">
        <v>509</v>
      </c>
      <c r="F1279" s="18">
        <f t="shared" ref="F1279:G1280" si="287">F1280</f>
        <v>9661.4</v>
      </c>
      <c r="G1279" s="18">
        <f t="shared" si="287"/>
        <v>9661.3439999999991</v>
      </c>
    </row>
    <row r="1280" spans="1:7" ht="24">
      <c r="A1280" s="4" t="s">
        <v>3</v>
      </c>
      <c r="B1280" s="4" t="s">
        <v>51</v>
      </c>
      <c r="C1280" s="29" t="s">
        <v>508</v>
      </c>
      <c r="D1280" s="20">
        <v>400</v>
      </c>
      <c r="E1280" s="201" t="s">
        <v>274</v>
      </c>
      <c r="F1280" s="18">
        <f t="shared" si="287"/>
        <v>9661.4</v>
      </c>
      <c r="G1280" s="18">
        <f t="shared" si="287"/>
        <v>9661.3439999999991</v>
      </c>
    </row>
    <row r="1281" spans="1:7" ht="36">
      <c r="A1281" s="4" t="s">
        <v>3</v>
      </c>
      <c r="B1281" s="4" t="s">
        <v>51</v>
      </c>
      <c r="C1281" s="29" t="s">
        <v>508</v>
      </c>
      <c r="D1281" s="4">
        <v>412</v>
      </c>
      <c r="E1281" s="201" t="s">
        <v>510</v>
      </c>
      <c r="F1281" s="18">
        <v>9661.4</v>
      </c>
      <c r="G1281" s="18">
        <v>9661.3439999999991</v>
      </c>
    </row>
    <row r="1282" spans="1:7" ht="60" customHeight="1">
      <c r="A1282" s="4" t="s">
        <v>3</v>
      </c>
      <c r="B1282" s="4" t="s">
        <v>51</v>
      </c>
      <c r="C1282" s="29" t="s">
        <v>511</v>
      </c>
      <c r="D1282" s="30"/>
      <c r="E1282" s="27" t="s">
        <v>512</v>
      </c>
      <c r="F1282" s="18">
        <f t="shared" ref="F1282:G1283" si="288">F1283</f>
        <v>9661.4</v>
      </c>
      <c r="G1282" s="18">
        <f t="shared" si="288"/>
        <v>9625.1139999999996</v>
      </c>
    </row>
    <row r="1283" spans="1:7" ht="24">
      <c r="A1283" s="4" t="s">
        <v>3</v>
      </c>
      <c r="B1283" s="4" t="s">
        <v>51</v>
      </c>
      <c r="C1283" s="29" t="s">
        <v>511</v>
      </c>
      <c r="D1283" s="20">
        <v>400</v>
      </c>
      <c r="E1283" s="201" t="s">
        <v>274</v>
      </c>
      <c r="F1283" s="18">
        <f t="shared" si="288"/>
        <v>9661.4</v>
      </c>
      <c r="G1283" s="18">
        <f t="shared" si="288"/>
        <v>9625.1139999999996</v>
      </c>
    </row>
    <row r="1284" spans="1:7" ht="36">
      <c r="A1284" s="4" t="s">
        <v>3</v>
      </c>
      <c r="B1284" s="4" t="s">
        <v>51</v>
      </c>
      <c r="C1284" s="29" t="s">
        <v>511</v>
      </c>
      <c r="D1284" s="4">
        <v>412</v>
      </c>
      <c r="E1284" s="201" t="s">
        <v>510</v>
      </c>
      <c r="F1284" s="18">
        <v>9661.4</v>
      </c>
      <c r="G1284" s="28">
        <v>9625.1139999999996</v>
      </c>
    </row>
    <row r="1285" spans="1:7" ht="48">
      <c r="A1285" s="4" t="s">
        <v>3</v>
      </c>
      <c r="B1285" s="4" t="s">
        <v>51</v>
      </c>
      <c r="C1285" s="33" t="s">
        <v>259</v>
      </c>
      <c r="D1285" s="15"/>
      <c r="E1285" s="16" t="s">
        <v>493</v>
      </c>
      <c r="F1285" s="17">
        <f>F1286</f>
        <v>20185.311999999998</v>
      </c>
      <c r="G1285" s="17">
        <f>G1286</f>
        <v>20000</v>
      </c>
    </row>
    <row r="1286" spans="1:7" ht="48">
      <c r="A1286" s="4" t="s">
        <v>3</v>
      </c>
      <c r="B1286" s="4" t="s">
        <v>51</v>
      </c>
      <c r="C1286" s="29" t="s">
        <v>261</v>
      </c>
      <c r="D1286" s="4"/>
      <c r="E1286" s="201" t="s">
        <v>262</v>
      </c>
      <c r="F1286" s="18">
        <f>F1287</f>
        <v>20185.311999999998</v>
      </c>
      <c r="G1286" s="18">
        <f>G1287</f>
        <v>20000</v>
      </c>
    </row>
    <row r="1287" spans="1:7" ht="24">
      <c r="A1287" s="4" t="s">
        <v>3</v>
      </c>
      <c r="B1287" s="4" t="s">
        <v>51</v>
      </c>
      <c r="C1287" s="59" t="s">
        <v>494</v>
      </c>
      <c r="D1287" s="4"/>
      <c r="E1287" s="201" t="s">
        <v>495</v>
      </c>
      <c r="F1287" s="18">
        <f>F1291+F1288</f>
        <v>20185.311999999998</v>
      </c>
      <c r="G1287" s="18">
        <f>G1291+G1288</f>
        <v>20000</v>
      </c>
    </row>
    <row r="1288" spans="1:7" ht="36">
      <c r="A1288" s="4" t="s">
        <v>3</v>
      </c>
      <c r="B1288" s="4" t="s">
        <v>51</v>
      </c>
      <c r="C1288" s="29" t="s">
        <v>513</v>
      </c>
      <c r="D1288" s="4"/>
      <c r="E1288" s="201" t="s">
        <v>514</v>
      </c>
      <c r="F1288" s="18">
        <f>F1289</f>
        <v>16148.25</v>
      </c>
      <c r="G1288" s="18">
        <f>G1289</f>
        <v>16000</v>
      </c>
    </row>
    <row r="1289" spans="1:7" ht="24">
      <c r="A1289" s="4" t="s">
        <v>3</v>
      </c>
      <c r="B1289" s="4" t="s">
        <v>51</v>
      </c>
      <c r="C1289" s="29" t="s">
        <v>513</v>
      </c>
      <c r="D1289" s="20" t="s">
        <v>487</v>
      </c>
      <c r="E1289" s="21" t="s">
        <v>49</v>
      </c>
      <c r="F1289" s="18">
        <f>F1290</f>
        <v>16148.25</v>
      </c>
      <c r="G1289" s="18">
        <f>G1290</f>
        <v>16000</v>
      </c>
    </row>
    <row r="1290" spans="1:7" ht="24">
      <c r="A1290" s="4" t="s">
        <v>3</v>
      </c>
      <c r="B1290" s="4" t="s">
        <v>51</v>
      </c>
      <c r="C1290" s="29" t="s">
        <v>513</v>
      </c>
      <c r="D1290" s="4" t="s">
        <v>498</v>
      </c>
      <c r="E1290" s="201" t="s">
        <v>499</v>
      </c>
      <c r="F1290" s="18">
        <v>16148.25</v>
      </c>
      <c r="G1290" s="28">
        <v>16000</v>
      </c>
    </row>
    <row r="1291" spans="1:7" ht="48">
      <c r="A1291" s="4" t="s">
        <v>3</v>
      </c>
      <c r="B1291" s="4" t="s">
        <v>51</v>
      </c>
      <c r="C1291" s="29" t="s">
        <v>515</v>
      </c>
      <c r="D1291" s="4"/>
      <c r="E1291" s="201" t="s">
        <v>516</v>
      </c>
      <c r="F1291" s="18">
        <f>F1292</f>
        <v>4037.0619999999999</v>
      </c>
      <c r="G1291" s="18">
        <f>G1292</f>
        <v>4000</v>
      </c>
    </row>
    <row r="1292" spans="1:7" ht="24">
      <c r="A1292" s="4" t="s">
        <v>3</v>
      </c>
      <c r="B1292" s="4" t="s">
        <v>51</v>
      </c>
      <c r="C1292" s="29" t="s">
        <v>515</v>
      </c>
      <c r="D1292" s="20" t="s">
        <v>487</v>
      </c>
      <c r="E1292" s="21" t="s">
        <v>49</v>
      </c>
      <c r="F1292" s="18">
        <f>F1293</f>
        <v>4037.0619999999999</v>
      </c>
      <c r="G1292" s="18">
        <f>G1293</f>
        <v>4000</v>
      </c>
    </row>
    <row r="1293" spans="1:7" ht="24">
      <c r="A1293" s="4" t="s">
        <v>3</v>
      </c>
      <c r="B1293" s="4" t="s">
        <v>51</v>
      </c>
      <c r="C1293" s="29" t="s">
        <v>515</v>
      </c>
      <c r="D1293" s="4" t="s">
        <v>498</v>
      </c>
      <c r="E1293" s="201" t="s">
        <v>499</v>
      </c>
      <c r="F1293" s="18">
        <v>4037.0619999999999</v>
      </c>
      <c r="G1293" s="28">
        <v>4000</v>
      </c>
    </row>
    <row r="1294" spans="1:7" ht="16.149999999999999" customHeight="1">
      <c r="A1294" s="24">
        <v>10</v>
      </c>
      <c r="B1294" s="11" t="s">
        <v>67</v>
      </c>
      <c r="C1294" s="41"/>
      <c r="D1294" s="24"/>
      <c r="E1294" s="13" t="s">
        <v>517</v>
      </c>
      <c r="F1294" s="14">
        <f>F1295</f>
        <v>824.2</v>
      </c>
      <c r="G1294" s="14">
        <f>G1295</f>
        <v>801.10400000000004</v>
      </c>
    </row>
    <row r="1295" spans="1:7" ht="36">
      <c r="A1295" s="15">
        <v>10</v>
      </c>
      <c r="B1295" s="12" t="s">
        <v>67</v>
      </c>
      <c r="C1295" s="12" t="s">
        <v>465</v>
      </c>
      <c r="D1295" s="15"/>
      <c r="E1295" s="16" t="s">
        <v>466</v>
      </c>
      <c r="F1295" s="17">
        <f t="shared" ref="F1295:G1296" si="289">F1296</f>
        <v>824.2</v>
      </c>
      <c r="G1295" s="17">
        <f t="shared" si="289"/>
        <v>801.10400000000004</v>
      </c>
    </row>
    <row r="1296" spans="1:7" ht="48">
      <c r="A1296" s="4">
        <v>10</v>
      </c>
      <c r="B1296" s="5" t="s">
        <v>67</v>
      </c>
      <c r="C1296" s="5" t="s">
        <v>467</v>
      </c>
      <c r="D1296" s="4"/>
      <c r="E1296" s="201" t="s">
        <v>468</v>
      </c>
      <c r="F1296" s="18">
        <f t="shared" si="289"/>
        <v>824.2</v>
      </c>
      <c r="G1296" s="18">
        <f t="shared" si="289"/>
        <v>801.10400000000004</v>
      </c>
    </row>
    <row r="1297" spans="1:7" ht="36">
      <c r="A1297" s="4">
        <v>10</v>
      </c>
      <c r="B1297" s="5" t="s">
        <v>67</v>
      </c>
      <c r="C1297" s="5" t="s">
        <v>518</v>
      </c>
      <c r="D1297" s="4"/>
      <c r="E1297" s="201" t="s">
        <v>519</v>
      </c>
      <c r="F1297" s="18">
        <f>F1298+F1301+F1304+F1307</f>
        <v>824.2</v>
      </c>
      <c r="G1297" s="18">
        <f>G1298+G1301+G1304+G1307</f>
        <v>801.10400000000004</v>
      </c>
    </row>
    <row r="1298" spans="1:7" ht="24" customHeight="1">
      <c r="A1298" s="4">
        <v>10</v>
      </c>
      <c r="B1298" s="5" t="s">
        <v>67</v>
      </c>
      <c r="C1298" s="5" t="s">
        <v>520</v>
      </c>
      <c r="D1298" s="4"/>
      <c r="E1298" s="201" t="s">
        <v>521</v>
      </c>
      <c r="F1298" s="18">
        <f t="shared" ref="F1298:G1299" si="290">F1299</f>
        <v>207</v>
      </c>
      <c r="G1298" s="18">
        <f t="shared" si="290"/>
        <v>183.904</v>
      </c>
    </row>
    <row r="1299" spans="1:7" ht="24">
      <c r="A1299" s="4">
        <v>10</v>
      </c>
      <c r="B1299" s="5" t="s">
        <v>67</v>
      </c>
      <c r="C1299" s="5" t="s">
        <v>520</v>
      </c>
      <c r="D1299" s="20" t="s">
        <v>487</v>
      </c>
      <c r="E1299" s="21" t="s">
        <v>49</v>
      </c>
      <c r="F1299" s="18">
        <f t="shared" si="290"/>
        <v>207</v>
      </c>
      <c r="G1299" s="18">
        <f t="shared" si="290"/>
        <v>183.904</v>
      </c>
    </row>
    <row r="1300" spans="1:7" ht="24">
      <c r="A1300" s="4">
        <v>10</v>
      </c>
      <c r="B1300" s="5" t="s">
        <v>67</v>
      </c>
      <c r="C1300" s="5" t="s">
        <v>520</v>
      </c>
      <c r="D1300" s="4">
        <v>330</v>
      </c>
      <c r="E1300" s="201" t="s">
        <v>522</v>
      </c>
      <c r="F1300" s="18">
        <v>207</v>
      </c>
      <c r="G1300" s="18">
        <v>183.904</v>
      </c>
    </row>
    <row r="1301" spans="1:7" ht="48">
      <c r="A1301" s="4">
        <v>10</v>
      </c>
      <c r="B1301" s="5" t="s">
        <v>67</v>
      </c>
      <c r="C1301" s="5" t="s">
        <v>523</v>
      </c>
      <c r="D1301" s="4"/>
      <c r="E1301" s="201" t="s">
        <v>524</v>
      </c>
      <c r="F1301" s="18">
        <f t="shared" ref="F1301:G1302" si="291">F1302</f>
        <v>300</v>
      </c>
      <c r="G1301" s="18">
        <f t="shared" si="291"/>
        <v>300</v>
      </c>
    </row>
    <row r="1302" spans="1:7" ht="36">
      <c r="A1302" s="4">
        <v>10</v>
      </c>
      <c r="B1302" s="5" t="s">
        <v>67</v>
      </c>
      <c r="C1302" s="5" t="s">
        <v>523</v>
      </c>
      <c r="D1302" s="32" t="s">
        <v>100</v>
      </c>
      <c r="E1302" s="21" t="s">
        <v>101</v>
      </c>
      <c r="F1302" s="18">
        <f t="shared" si="291"/>
        <v>300</v>
      </c>
      <c r="G1302" s="18">
        <f t="shared" si="291"/>
        <v>300</v>
      </c>
    </row>
    <row r="1303" spans="1:7" ht="24">
      <c r="A1303" s="4">
        <v>10</v>
      </c>
      <c r="B1303" s="5" t="s">
        <v>67</v>
      </c>
      <c r="C1303" s="5" t="s">
        <v>523</v>
      </c>
      <c r="D1303" s="4">
        <v>633</v>
      </c>
      <c r="E1303" s="201" t="s">
        <v>525</v>
      </c>
      <c r="F1303" s="18">
        <v>300</v>
      </c>
      <c r="G1303" s="18">
        <v>300</v>
      </c>
    </row>
    <row r="1304" spans="1:7" ht="48">
      <c r="A1304" s="4">
        <v>10</v>
      </c>
      <c r="B1304" s="5" t="s">
        <v>67</v>
      </c>
      <c r="C1304" s="5" t="s">
        <v>526</v>
      </c>
      <c r="D1304" s="4"/>
      <c r="E1304" s="201" t="s">
        <v>527</v>
      </c>
      <c r="F1304" s="18">
        <f>F1305</f>
        <v>200</v>
      </c>
      <c r="G1304" s="18">
        <f>G1305</f>
        <v>200</v>
      </c>
    </row>
    <row r="1305" spans="1:7" ht="36">
      <c r="A1305" s="4">
        <v>10</v>
      </c>
      <c r="B1305" s="5" t="s">
        <v>67</v>
      </c>
      <c r="C1305" s="5" t="s">
        <v>526</v>
      </c>
      <c r="D1305" s="32" t="s">
        <v>100</v>
      </c>
      <c r="E1305" s="21" t="s">
        <v>101</v>
      </c>
      <c r="F1305" s="18">
        <f>F1306</f>
        <v>200</v>
      </c>
      <c r="G1305" s="18">
        <f>G1306</f>
        <v>200</v>
      </c>
    </row>
    <row r="1306" spans="1:7" ht="24">
      <c r="A1306" s="4">
        <v>10</v>
      </c>
      <c r="B1306" s="5" t="s">
        <v>67</v>
      </c>
      <c r="C1306" s="5" t="s">
        <v>526</v>
      </c>
      <c r="D1306" s="4">
        <v>633</v>
      </c>
      <c r="E1306" s="201" t="s">
        <v>525</v>
      </c>
      <c r="F1306" s="18">
        <v>200</v>
      </c>
      <c r="G1306" s="18">
        <v>200</v>
      </c>
    </row>
    <row r="1307" spans="1:7" ht="48">
      <c r="A1307" s="4">
        <v>10</v>
      </c>
      <c r="B1307" s="5" t="s">
        <v>67</v>
      </c>
      <c r="C1307" s="5" t="s">
        <v>528</v>
      </c>
      <c r="D1307" s="4"/>
      <c r="E1307" s="201" t="s">
        <v>529</v>
      </c>
      <c r="F1307" s="18">
        <f>F1308</f>
        <v>117.2</v>
      </c>
      <c r="G1307" s="18">
        <f>G1308</f>
        <v>117.2</v>
      </c>
    </row>
    <row r="1308" spans="1:7" ht="36">
      <c r="A1308" s="4">
        <v>10</v>
      </c>
      <c r="B1308" s="5" t="s">
        <v>67</v>
      </c>
      <c r="C1308" s="5" t="s">
        <v>528</v>
      </c>
      <c r="D1308" s="32" t="s">
        <v>100</v>
      </c>
      <c r="E1308" s="21" t="s">
        <v>101</v>
      </c>
      <c r="F1308" s="18">
        <f>F1309</f>
        <v>117.2</v>
      </c>
      <c r="G1308" s="18">
        <f>G1309</f>
        <v>117.2</v>
      </c>
    </row>
    <row r="1309" spans="1:7" ht="24">
      <c r="A1309" s="4">
        <v>10</v>
      </c>
      <c r="B1309" s="5" t="s">
        <v>67</v>
      </c>
      <c r="C1309" s="5" t="s">
        <v>528</v>
      </c>
      <c r="D1309" s="4">
        <v>633</v>
      </c>
      <c r="E1309" s="201" t="s">
        <v>525</v>
      </c>
      <c r="F1309" s="18">
        <v>117.2</v>
      </c>
      <c r="G1309" s="18">
        <v>117.2</v>
      </c>
    </row>
    <row r="1310" spans="1:7">
      <c r="A1310" s="8" t="s">
        <v>4</v>
      </c>
      <c r="B1310" s="8" t="s">
        <v>17</v>
      </c>
      <c r="C1310" s="36"/>
      <c r="D1310" s="8"/>
      <c r="E1310" s="9" t="s">
        <v>530</v>
      </c>
      <c r="F1310" s="10">
        <f>F1311+F1318+F1347</f>
        <v>33219.027000000002</v>
      </c>
      <c r="G1310" s="10">
        <f>G1311+G1318+G1347</f>
        <v>31366.113000000001</v>
      </c>
    </row>
    <row r="1311" spans="1:7">
      <c r="A1311" s="24">
        <v>11</v>
      </c>
      <c r="B1311" s="11" t="s">
        <v>16</v>
      </c>
      <c r="C1311" s="11"/>
      <c r="D1311" s="24"/>
      <c r="E1311" s="13" t="s">
        <v>531</v>
      </c>
      <c r="F1311" s="14">
        <f t="shared" ref="F1311:G1316" si="292">F1312</f>
        <v>1392.191</v>
      </c>
      <c r="G1311" s="14">
        <f t="shared" si="292"/>
        <v>1392.191</v>
      </c>
    </row>
    <row r="1312" spans="1:7" ht="36">
      <c r="A1312" s="5">
        <v>11</v>
      </c>
      <c r="B1312" s="5" t="s">
        <v>16</v>
      </c>
      <c r="C1312" s="12" t="s">
        <v>532</v>
      </c>
      <c r="D1312" s="15"/>
      <c r="E1312" s="16" t="s">
        <v>533</v>
      </c>
      <c r="F1312" s="17">
        <f t="shared" si="292"/>
        <v>1392.191</v>
      </c>
      <c r="G1312" s="17">
        <f t="shared" si="292"/>
        <v>1392.191</v>
      </c>
    </row>
    <row r="1313" spans="1:7" ht="36">
      <c r="A1313" s="5">
        <v>11</v>
      </c>
      <c r="B1313" s="5" t="s">
        <v>16</v>
      </c>
      <c r="C1313" s="5" t="s">
        <v>534</v>
      </c>
      <c r="D1313" s="4"/>
      <c r="E1313" s="201" t="s">
        <v>535</v>
      </c>
      <c r="F1313" s="18">
        <f t="shared" si="292"/>
        <v>1392.191</v>
      </c>
      <c r="G1313" s="18">
        <f t="shared" si="292"/>
        <v>1392.191</v>
      </c>
    </row>
    <row r="1314" spans="1:7" ht="36">
      <c r="A1314" s="5">
        <v>11</v>
      </c>
      <c r="B1314" s="5" t="s">
        <v>16</v>
      </c>
      <c r="C1314" s="5" t="s">
        <v>536</v>
      </c>
      <c r="D1314" s="4"/>
      <c r="E1314" s="201" t="s">
        <v>537</v>
      </c>
      <c r="F1314" s="18">
        <f t="shared" si="292"/>
        <v>1392.191</v>
      </c>
      <c r="G1314" s="18">
        <f t="shared" si="292"/>
        <v>1392.191</v>
      </c>
    </row>
    <row r="1315" spans="1:7" ht="48">
      <c r="A1315" s="5">
        <v>11</v>
      </c>
      <c r="B1315" s="5" t="s">
        <v>16</v>
      </c>
      <c r="C1315" s="5" t="s">
        <v>538</v>
      </c>
      <c r="D1315" s="4"/>
      <c r="E1315" s="201" t="s">
        <v>539</v>
      </c>
      <c r="F1315" s="18">
        <f t="shared" si="292"/>
        <v>1392.191</v>
      </c>
      <c r="G1315" s="18">
        <f t="shared" si="292"/>
        <v>1392.191</v>
      </c>
    </row>
    <row r="1316" spans="1:7" ht="36">
      <c r="A1316" s="5">
        <v>11</v>
      </c>
      <c r="B1316" s="5" t="s">
        <v>16</v>
      </c>
      <c r="C1316" s="5" t="s">
        <v>538</v>
      </c>
      <c r="D1316" s="32" t="s">
        <v>100</v>
      </c>
      <c r="E1316" s="21" t="s">
        <v>101</v>
      </c>
      <c r="F1316" s="18">
        <f t="shared" si="292"/>
        <v>1392.191</v>
      </c>
      <c r="G1316" s="18">
        <f t="shared" si="292"/>
        <v>1392.191</v>
      </c>
    </row>
    <row r="1317" spans="1:7" ht="60">
      <c r="A1317" s="5">
        <v>11</v>
      </c>
      <c r="B1317" s="5" t="s">
        <v>16</v>
      </c>
      <c r="C1317" s="5" t="s">
        <v>538</v>
      </c>
      <c r="D1317" s="4" t="s">
        <v>397</v>
      </c>
      <c r="E1317" s="201" t="s">
        <v>103</v>
      </c>
      <c r="F1317" s="18">
        <v>1392.191</v>
      </c>
      <c r="G1317" s="18">
        <v>1392.191</v>
      </c>
    </row>
    <row r="1318" spans="1:7">
      <c r="A1318" s="24" t="s">
        <v>4</v>
      </c>
      <c r="B1318" s="24" t="s">
        <v>19</v>
      </c>
      <c r="C1318" s="11"/>
      <c r="D1318" s="24"/>
      <c r="E1318" s="13" t="s">
        <v>540</v>
      </c>
      <c r="F1318" s="14">
        <f t="shared" ref="F1318:G1318" si="293">F1319</f>
        <v>12240.277</v>
      </c>
      <c r="G1318" s="14">
        <f t="shared" si="293"/>
        <v>11618.457</v>
      </c>
    </row>
    <row r="1319" spans="1:7" ht="36">
      <c r="A1319" s="15" t="s">
        <v>4</v>
      </c>
      <c r="B1319" s="15" t="s">
        <v>19</v>
      </c>
      <c r="C1319" s="12" t="s">
        <v>532</v>
      </c>
      <c r="D1319" s="15"/>
      <c r="E1319" s="16" t="s">
        <v>533</v>
      </c>
      <c r="F1319" s="17">
        <f>F1320+F1339</f>
        <v>12240.277</v>
      </c>
      <c r="G1319" s="17">
        <f>G1320+G1339</f>
        <v>11618.457</v>
      </c>
    </row>
    <row r="1320" spans="1:7" ht="24">
      <c r="A1320" s="4" t="s">
        <v>4</v>
      </c>
      <c r="B1320" s="4" t="s">
        <v>19</v>
      </c>
      <c r="C1320" s="5" t="s">
        <v>541</v>
      </c>
      <c r="D1320" s="4"/>
      <c r="E1320" s="201" t="s">
        <v>542</v>
      </c>
      <c r="F1320" s="18">
        <f>F1321</f>
        <v>9949.527</v>
      </c>
      <c r="G1320" s="18">
        <f t="shared" ref="G1320" si="294">G1321</f>
        <v>9327.8070000000007</v>
      </c>
    </row>
    <row r="1321" spans="1:7" ht="72">
      <c r="A1321" s="4" t="s">
        <v>4</v>
      </c>
      <c r="B1321" s="4" t="s">
        <v>19</v>
      </c>
      <c r="C1321" s="5" t="s">
        <v>543</v>
      </c>
      <c r="D1321" s="4"/>
      <c r="E1321" s="201" t="s">
        <v>544</v>
      </c>
      <c r="F1321" s="18">
        <f>F1322+F1325+F1330+F1336</f>
        <v>9949.527</v>
      </c>
      <c r="G1321" s="18">
        <f>G1322+G1325+G1330+G1336</f>
        <v>9327.8070000000007</v>
      </c>
    </row>
    <row r="1322" spans="1:7" ht="96">
      <c r="A1322" s="4" t="s">
        <v>4</v>
      </c>
      <c r="B1322" s="4" t="s">
        <v>19</v>
      </c>
      <c r="C1322" s="5" t="s">
        <v>545</v>
      </c>
      <c r="D1322" s="4"/>
      <c r="E1322" s="201" t="s">
        <v>546</v>
      </c>
      <c r="F1322" s="18">
        <f t="shared" ref="F1322:G1323" si="295">F1323</f>
        <v>2339.8620000000001</v>
      </c>
      <c r="G1322" s="18">
        <f t="shared" si="295"/>
        <v>2212.9870000000001</v>
      </c>
    </row>
    <row r="1323" spans="1:7" ht="24">
      <c r="A1323" s="4" t="s">
        <v>4</v>
      </c>
      <c r="B1323" s="4" t="s">
        <v>19</v>
      </c>
      <c r="C1323" s="5" t="s">
        <v>545</v>
      </c>
      <c r="D1323" s="20" t="s">
        <v>45</v>
      </c>
      <c r="E1323" s="21" t="s">
        <v>46</v>
      </c>
      <c r="F1323" s="18">
        <f t="shared" si="295"/>
        <v>2339.8620000000001</v>
      </c>
      <c r="G1323" s="18">
        <f t="shared" si="295"/>
        <v>2212.9870000000001</v>
      </c>
    </row>
    <row r="1324" spans="1:7">
      <c r="A1324" s="4" t="s">
        <v>4</v>
      </c>
      <c r="B1324" s="4" t="s">
        <v>19</v>
      </c>
      <c r="C1324" s="5" t="s">
        <v>545</v>
      </c>
      <c r="D1324" s="4" t="s">
        <v>47</v>
      </c>
      <c r="E1324" s="201" t="s">
        <v>48</v>
      </c>
      <c r="F1324" s="18">
        <v>2339.8620000000001</v>
      </c>
      <c r="G1324" s="18">
        <v>2212.9870000000001</v>
      </c>
    </row>
    <row r="1325" spans="1:7" ht="22.9" customHeight="1">
      <c r="A1325" s="4" t="s">
        <v>4</v>
      </c>
      <c r="B1325" s="4" t="s">
        <v>19</v>
      </c>
      <c r="C1325" s="5" t="s">
        <v>547</v>
      </c>
      <c r="D1325" s="4"/>
      <c r="E1325" s="201" t="s">
        <v>548</v>
      </c>
      <c r="F1325" s="18">
        <f>F1326+F1328</f>
        <v>1812.3999999999999</v>
      </c>
      <c r="G1325" s="18">
        <f t="shared" ref="G1325" si="296">G1326+G1328</f>
        <v>1734.3119999999999</v>
      </c>
    </row>
    <row r="1326" spans="1:7" ht="60">
      <c r="A1326" s="4" t="s">
        <v>4</v>
      </c>
      <c r="B1326" s="4" t="s">
        <v>19</v>
      </c>
      <c r="C1326" s="5" t="s">
        <v>547</v>
      </c>
      <c r="D1326" s="20" t="s">
        <v>29</v>
      </c>
      <c r="E1326" s="21" t="s">
        <v>30</v>
      </c>
      <c r="F1326" s="18">
        <f t="shared" ref="F1326:G1326" si="297">F1327</f>
        <v>1516.86</v>
      </c>
      <c r="G1326" s="18">
        <f t="shared" si="297"/>
        <v>1438.7719999999999</v>
      </c>
    </row>
    <row r="1327" spans="1:7" ht="24">
      <c r="A1327" s="4" t="s">
        <v>4</v>
      </c>
      <c r="B1327" s="4" t="s">
        <v>19</v>
      </c>
      <c r="C1327" s="5" t="s">
        <v>547</v>
      </c>
      <c r="D1327" s="4">
        <v>123</v>
      </c>
      <c r="E1327" s="201" t="s">
        <v>549</v>
      </c>
      <c r="F1327" s="18">
        <v>1516.86</v>
      </c>
      <c r="G1327" s="18">
        <v>1438.7719999999999</v>
      </c>
    </row>
    <row r="1328" spans="1:7" ht="24">
      <c r="A1328" s="4" t="s">
        <v>4</v>
      </c>
      <c r="B1328" s="4" t="s">
        <v>19</v>
      </c>
      <c r="C1328" s="5" t="s">
        <v>547</v>
      </c>
      <c r="D1328" s="20" t="s">
        <v>45</v>
      </c>
      <c r="E1328" s="21" t="s">
        <v>46</v>
      </c>
      <c r="F1328" s="18">
        <f>F1329</f>
        <v>295.54000000000002</v>
      </c>
      <c r="G1328" s="18">
        <f t="shared" ref="G1328" si="298">G1329</f>
        <v>295.54000000000002</v>
      </c>
    </row>
    <row r="1329" spans="1:7">
      <c r="A1329" s="4" t="s">
        <v>4</v>
      </c>
      <c r="B1329" s="4" t="s">
        <v>19</v>
      </c>
      <c r="C1329" s="5" t="s">
        <v>547</v>
      </c>
      <c r="D1329" s="4" t="s">
        <v>47</v>
      </c>
      <c r="E1329" s="201" t="s">
        <v>48</v>
      </c>
      <c r="F1329" s="18">
        <v>295.54000000000002</v>
      </c>
      <c r="G1329" s="48">
        <v>295.54000000000002</v>
      </c>
    </row>
    <row r="1330" spans="1:7" ht="36">
      <c r="A1330" s="4" t="s">
        <v>4</v>
      </c>
      <c r="B1330" s="4" t="s">
        <v>19</v>
      </c>
      <c r="C1330" s="5" t="s">
        <v>550</v>
      </c>
      <c r="D1330" s="4"/>
      <c r="E1330" s="201" t="s">
        <v>551</v>
      </c>
      <c r="F1330" s="18">
        <f>F1331+F1334</f>
        <v>2610.7190000000001</v>
      </c>
      <c r="G1330" s="18">
        <f>G1331+G1334</f>
        <v>2441.9539999999997</v>
      </c>
    </row>
    <row r="1331" spans="1:7" ht="24">
      <c r="A1331" s="4" t="s">
        <v>4</v>
      </c>
      <c r="B1331" s="4" t="s">
        <v>19</v>
      </c>
      <c r="C1331" s="5" t="s">
        <v>550</v>
      </c>
      <c r="D1331" s="20" t="s">
        <v>45</v>
      </c>
      <c r="E1331" s="21" t="s">
        <v>46</v>
      </c>
      <c r="F1331" s="18">
        <f>F1332+F1333</f>
        <v>1586.38</v>
      </c>
      <c r="G1331" s="18">
        <f>G1332+G1333</f>
        <v>1417.615</v>
      </c>
    </row>
    <row r="1332" spans="1:7">
      <c r="A1332" s="4" t="s">
        <v>4</v>
      </c>
      <c r="B1332" s="4" t="s">
        <v>19</v>
      </c>
      <c r="C1332" s="5" t="s">
        <v>550</v>
      </c>
      <c r="D1332" s="4" t="s">
        <v>47</v>
      </c>
      <c r="E1332" s="201" t="s">
        <v>48</v>
      </c>
      <c r="F1332" s="18">
        <v>503.88900000000001</v>
      </c>
      <c r="G1332" s="18">
        <v>456.67399999999998</v>
      </c>
    </row>
    <row r="1333" spans="1:7">
      <c r="A1333" s="4" t="s">
        <v>4</v>
      </c>
      <c r="B1333" s="4" t="s">
        <v>19</v>
      </c>
      <c r="C1333" s="5" t="s">
        <v>550</v>
      </c>
      <c r="D1333" s="4">
        <v>247</v>
      </c>
      <c r="E1333" s="201" t="s">
        <v>87</v>
      </c>
      <c r="F1333" s="18">
        <v>1082.491</v>
      </c>
      <c r="G1333" s="18">
        <v>960.94100000000003</v>
      </c>
    </row>
    <row r="1334" spans="1:7" ht="36">
      <c r="A1334" s="4" t="s">
        <v>4</v>
      </c>
      <c r="B1334" s="4" t="s">
        <v>19</v>
      </c>
      <c r="C1334" s="5" t="s">
        <v>550</v>
      </c>
      <c r="D1334" s="32" t="s">
        <v>100</v>
      </c>
      <c r="E1334" s="21" t="s">
        <v>101</v>
      </c>
      <c r="F1334" s="18">
        <f>F1335</f>
        <v>1024.3389999999999</v>
      </c>
      <c r="G1334" s="18">
        <f>G1335</f>
        <v>1024.3389999999999</v>
      </c>
    </row>
    <row r="1335" spans="1:7" ht="60">
      <c r="A1335" s="4" t="s">
        <v>4</v>
      </c>
      <c r="B1335" s="4" t="s">
        <v>19</v>
      </c>
      <c r="C1335" s="5" t="s">
        <v>550</v>
      </c>
      <c r="D1335" s="4" t="s">
        <v>102</v>
      </c>
      <c r="E1335" s="201" t="s">
        <v>103</v>
      </c>
      <c r="F1335" s="18">
        <v>1024.3389999999999</v>
      </c>
      <c r="G1335" s="18">
        <v>1024.3389999999999</v>
      </c>
    </row>
    <row r="1336" spans="1:7" ht="24">
      <c r="A1336" s="4" t="s">
        <v>4</v>
      </c>
      <c r="B1336" s="4" t="s">
        <v>19</v>
      </c>
      <c r="C1336" s="5" t="s">
        <v>552</v>
      </c>
      <c r="D1336" s="4"/>
      <c r="E1336" s="201" t="s">
        <v>44</v>
      </c>
      <c r="F1336" s="18">
        <f>F1337</f>
        <v>3186.5459999999998</v>
      </c>
      <c r="G1336" s="18">
        <f t="shared" ref="G1336" si="299">G1337</f>
        <v>2938.5540000000001</v>
      </c>
    </row>
    <row r="1337" spans="1:7" ht="36">
      <c r="A1337" s="4" t="s">
        <v>4</v>
      </c>
      <c r="B1337" s="4" t="s">
        <v>19</v>
      </c>
      <c r="C1337" s="5" t="s">
        <v>552</v>
      </c>
      <c r="D1337" s="32" t="s">
        <v>100</v>
      </c>
      <c r="E1337" s="21" t="s">
        <v>101</v>
      </c>
      <c r="F1337" s="18">
        <f>F1338</f>
        <v>3186.5459999999998</v>
      </c>
      <c r="G1337" s="18">
        <f>G1338</f>
        <v>2938.5540000000001</v>
      </c>
    </row>
    <row r="1338" spans="1:7" ht="60">
      <c r="A1338" s="4" t="s">
        <v>4</v>
      </c>
      <c r="B1338" s="4" t="s">
        <v>19</v>
      </c>
      <c r="C1338" s="5" t="s">
        <v>552</v>
      </c>
      <c r="D1338" s="4" t="s">
        <v>398</v>
      </c>
      <c r="E1338" s="201" t="s">
        <v>399</v>
      </c>
      <c r="F1338" s="18">
        <v>3186.5459999999998</v>
      </c>
      <c r="G1338" s="18">
        <v>2938.5540000000001</v>
      </c>
    </row>
    <row r="1339" spans="1:7" ht="36">
      <c r="A1339" s="4" t="s">
        <v>4</v>
      </c>
      <c r="B1339" s="4" t="s">
        <v>19</v>
      </c>
      <c r="C1339" s="5" t="s">
        <v>534</v>
      </c>
      <c r="D1339" s="4"/>
      <c r="E1339" s="201" t="s">
        <v>535</v>
      </c>
      <c r="F1339" s="18">
        <f t="shared" ref="F1339:G1345" si="300">F1340</f>
        <v>2290.75</v>
      </c>
      <c r="G1339" s="18">
        <f t="shared" si="300"/>
        <v>2290.65</v>
      </c>
    </row>
    <row r="1340" spans="1:7" ht="36">
      <c r="A1340" s="4" t="s">
        <v>4</v>
      </c>
      <c r="B1340" s="4" t="s">
        <v>19</v>
      </c>
      <c r="C1340" s="5" t="s">
        <v>536</v>
      </c>
      <c r="D1340" s="4"/>
      <c r="E1340" s="201" t="s">
        <v>537</v>
      </c>
      <c r="F1340" s="18">
        <f>F1344+F1341</f>
        <v>2290.75</v>
      </c>
      <c r="G1340" s="18">
        <f t="shared" ref="G1340" si="301">G1344+G1341</f>
        <v>2290.65</v>
      </c>
    </row>
    <row r="1341" spans="1:7" ht="36">
      <c r="A1341" s="4" t="s">
        <v>4</v>
      </c>
      <c r="B1341" s="4" t="s">
        <v>19</v>
      </c>
      <c r="C1341" s="5" t="s">
        <v>764</v>
      </c>
      <c r="D1341" s="4"/>
      <c r="E1341" s="201" t="s">
        <v>765</v>
      </c>
      <c r="F1341" s="18">
        <f t="shared" ref="F1341:G1342" si="302">F1342</f>
        <v>2090.75</v>
      </c>
      <c r="G1341" s="18">
        <f t="shared" si="302"/>
        <v>2090.65</v>
      </c>
    </row>
    <row r="1342" spans="1:7" ht="36">
      <c r="A1342" s="4" t="s">
        <v>4</v>
      </c>
      <c r="B1342" s="4" t="s">
        <v>19</v>
      </c>
      <c r="C1342" s="5" t="s">
        <v>764</v>
      </c>
      <c r="D1342" s="32" t="s">
        <v>100</v>
      </c>
      <c r="E1342" s="21" t="s">
        <v>101</v>
      </c>
      <c r="F1342" s="18">
        <f t="shared" si="302"/>
        <v>2090.75</v>
      </c>
      <c r="G1342" s="18">
        <f t="shared" si="302"/>
        <v>2090.65</v>
      </c>
    </row>
    <row r="1343" spans="1:7" ht="24">
      <c r="A1343" s="4" t="s">
        <v>4</v>
      </c>
      <c r="B1343" s="4" t="s">
        <v>19</v>
      </c>
      <c r="C1343" s="5" t="s">
        <v>764</v>
      </c>
      <c r="D1343" s="4">
        <v>612</v>
      </c>
      <c r="E1343" s="201" t="s">
        <v>333</v>
      </c>
      <c r="F1343" s="18">
        <v>2090.75</v>
      </c>
      <c r="G1343" s="18">
        <v>2090.65</v>
      </c>
    </row>
    <row r="1344" spans="1:7" ht="36">
      <c r="A1344" s="4" t="s">
        <v>4</v>
      </c>
      <c r="B1344" s="4" t="s">
        <v>19</v>
      </c>
      <c r="C1344" s="5" t="s">
        <v>553</v>
      </c>
      <c r="D1344" s="4"/>
      <c r="E1344" s="201" t="s">
        <v>554</v>
      </c>
      <c r="F1344" s="18">
        <f t="shared" si="300"/>
        <v>200</v>
      </c>
      <c r="G1344" s="18">
        <f t="shared" si="300"/>
        <v>200</v>
      </c>
    </row>
    <row r="1345" spans="1:7" ht="24">
      <c r="A1345" s="4" t="s">
        <v>4</v>
      </c>
      <c r="B1345" s="4" t="s">
        <v>19</v>
      </c>
      <c r="C1345" s="5" t="s">
        <v>553</v>
      </c>
      <c r="D1345" s="20" t="s">
        <v>45</v>
      </c>
      <c r="E1345" s="21" t="s">
        <v>46</v>
      </c>
      <c r="F1345" s="18">
        <f t="shared" si="300"/>
        <v>200</v>
      </c>
      <c r="G1345" s="18">
        <f t="shared" si="300"/>
        <v>200</v>
      </c>
    </row>
    <row r="1346" spans="1:7">
      <c r="A1346" s="4" t="s">
        <v>4</v>
      </c>
      <c r="B1346" s="4" t="s">
        <v>19</v>
      </c>
      <c r="C1346" s="5" t="s">
        <v>553</v>
      </c>
      <c r="D1346" s="4" t="s">
        <v>47</v>
      </c>
      <c r="E1346" s="201" t="s">
        <v>48</v>
      </c>
      <c r="F1346" s="18">
        <v>200</v>
      </c>
      <c r="G1346" s="18">
        <v>200</v>
      </c>
    </row>
    <row r="1347" spans="1:7">
      <c r="A1347" s="11">
        <v>11</v>
      </c>
      <c r="B1347" s="11" t="s">
        <v>41</v>
      </c>
      <c r="C1347" s="11"/>
      <c r="D1347" s="24"/>
      <c r="E1347" s="13" t="s">
        <v>555</v>
      </c>
      <c r="F1347" s="14">
        <f>F1348+F1360+F1373</f>
        <v>19586.559000000001</v>
      </c>
      <c r="G1347" s="14">
        <f t="shared" ref="G1347" si="303">G1348+G1360+G1373</f>
        <v>18355.465</v>
      </c>
    </row>
    <row r="1348" spans="1:7" ht="36">
      <c r="A1348" s="5" t="s">
        <v>4</v>
      </c>
      <c r="B1348" s="5" t="s">
        <v>41</v>
      </c>
      <c r="C1348" s="5" t="s">
        <v>380</v>
      </c>
      <c r="D1348" s="4"/>
      <c r="E1348" s="16" t="s">
        <v>381</v>
      </c>
      <c r="F1348" s="17">
        <f t="shared" ref="F1348:G1349" si="304">F1349</f>
        <v>11524.022999999999</v>
      </c>
      <c r="G1348" s="17">
        <f t="shared" si="304"/>
        <v>11524.022999999999</v>
      </c>
    </row>
    <row r="1349" spans="1:7" ht="24">
      <c r="A1349" s="5" t="s">
        <v>4</v>
      </c>
      <c r="B1349" s="5" t="s">
        <v>41</v>
      </c>
      <c r="C1349" s="5" t="s">
        <v>391</v>
      </c>
      <c r="D1349" s="4"/>
      <c r="E1349" s="201" t="s">
        <v>392</v>
      </c>
      <c r="F1349" s="18">
        <f t="shared" si="304"/>
        <v>11524.022999999999</v>
      </c>
      <c r="G1349" s="18">
        <f t="shared" si="304"/>
        <v>11524.022999999999</v>
      </c>
    </row>
    <row r="1350" spans="1:7" ht="48">
      <c r="A1350" s="5" t="s">
        <v>4</v>
      </c>
      <c r="B1350" s="5" t="s">
        <v>41</v>
      </c>
      <c r="C1350" s="5" t="s">
        <v>393</v>
      </c>
      <c r="D1350" s="4"/>
      <c r="E1350" s="201" t="s">
        <v>394</v>
      </c>
      <c r="F1350" s="18">
        <f>F1351+F1354+F1357</f>
        <v>11524.022999999999</v>
      </c>
      <c r="G1350" s="18">
        <f t="shared" ref="G1350" si="305">G1351+G1354+G1357</f>
        <v>11524.022999999999</v>
      </c>
    </row>
    <row r="1351" spans="1:7" ht="36">
      <c r="A1351" s="5">
        <v>11</v>
      </c>
      <c r="B1351" s="5" t="s">
        <v>41</v>
      </c>
      <c r="C1351" s="5" t="s">
        <v>766</v>
      </c>
      <c r="D1351" s="4"/>
      <c r="E1351" s="39" t="s">
        <v>767</v>
      </c>
      <c r="F1351" s="18">
        <f t="shared" ref="F1351:G1351" si="306">F1352</f>
        <v>9338.3449999999993</v>
      </c>
      <c r="G1351" s="18">
        <f t="shared" si="306"/>
        <v>9338.3449999999993</v>
      </c>
    </row>
    <row r="1352" spans="1:7" ht="36">
      <c r="A1352" s="5">
        <v>11</v>
      </c>
      <c r="B1352" s="5" t="s">
        <v>41</v>
      </c>
      <c r="C1352" s="5" t="s">
        <v>766</v>
      </c>
      <c r="D1352" s="32" t="s">
        <v>100</v>
      </c>
      <c r="E1352" s="21" t="s">
        <v>101</v>
      </c>
      <c r="F1352" s="18">
        <f>F1353</f>
        <v>9338.3449999999993</v>
      </c>
      <c r="G1352" s="18">
        <f>G1353</f>
        <v>9338.3449999999993</v>
      </c>
    </row>
    <row r="1353" spans="1:7" ht="60">
      <c r="A1353" s="5">
        <v>11</v>
      </c>
      <c r="B1353" s="5" t="s">
        <v>41</v>
      </c>
      <c r="C1353" s="5" t="s">
        <v>766</v>
      </c>
      <c r="D1353" s="4" t="s">
        <v>397</v>
      </c>
      <c r="E1353" s="201" t="s">
        <v>103</v>
      </c>
      <c r="F1353" s="18">
        <v>9338.3449999999993</v>
      </c>
      <c r="G1353" s="18">
        <v>9338.3449999999993</v>
      </c>
    </row>
    <row r="1354" spans="1:7" ht="36">
      <c r="A1354" s="5">
        <v>11</v>
      </c>
      <c r="B1354" s="5" t="s">
        <v>41</v>
      </c>
      <c r="C1354" s="5" t="s">
        <v>395</v>
      </c>
      <c r="D1354" s="4"/>
      <c r="E1354" s="201" t="s">
        <v>396</v>
      </c>
      <c r="F1354" s="18">
        <f>F1355</f>
        <v>2163.8209999999999</v>
      </c>
      <c r="G1354" s="18">
        <f>G1355</f>
        <v>2163.8209999999999</v>
      </c>
    </row>
    <row r="1355" spans="1:7" ht="36">
      <c r="A1355" s="5">
        <v>11</v>
      </c>
      <c r="B1355" s="5" t="s">
        <v>41</v>
      </c>
      <c r="C1355" s="5" t="s">
        <v>395</v>
      </c>
      <c r="D1355" s="20" t="s">
        <v>100</v>
      </c>
      <c r="E1355" s="21" t="s">
        <v>101</v>
      </c>
      <c r="F1355" s="18">
        <f>F1356</f>
        <v>2163.8209999999999</v>
      </c>
      <c r="G1355" s="18">
        <f>G1356</f>
        <v>2163.8209999999999</v>
      </c>
    </row>
    <row r="1356" spans="1:7" ht="60">
      <c r="A1356" s="5">
        <v>11</v>
      </c>
      <c r="B1356" s="5" t="s">
        <v>41</v>
      </c>
      <c r="C1356" s="5" t="s">
        <v>395</v>
      </c>
      <c r="D1356" s="4" t="s">
        <v>397</v>
      </c>
      <c r="E1356" s="201" t="s">
        <v>103</v>
      </c>
      <c r="F1356" s="18">
        <v>2163.8209999999999</v>
      </c>
      <c r="G1356" s="18">
        <v>2163.8209999999999</v>
      </c>
    </row>
    <row r="1357" spans="1:7" ht="48">
      <c r="A1357" s="5">
        <v>11</v>
      </c>
      <c r="B1357" s="5" t="s">
        <v>41</v>
      </c>
      <c r="C1357" s="5" t="s">
        <v>400</v>
      </c>
      <c r="D1357" s="4"/>
      <c r="E1357" s="201" t="s">
        <v>401</v>
      </c>
      <c r="F1357" s="18">
        <f>F1358</f>
        <v>21.856999999999999</v>
      </c>
      <c r="G1357" s="18">
        <f>G1358</f>
        <v>21.856999999999999</v>
      </c>
    </row>
    <row r="1358" spans="1:7" ht="36">
      <c r="A1358" s="5">
        <v>11</v>
      </c>
      <c r="B1358" s="5" t="s">
        <v>41</v>
      </c>
      <c r="C1358" s="5" t="s">
        <v>400</v>
      </c>
      <c r="D1358" s="20" t="s">
        <v>100</v>
      </c>
      <c r="E1358" s="21" t="s">
        <v>101</v>
      </c>
      <c r="F1358" s="18">
        <f>F1359</f>
        <v>21.856999999999999</v>
      </c>
      <c r="G1358" s="18">
        <f>G1359</f>
        <v>21.856999999999999</v>
      </c>
    </row>
    <row r="1359" spans="1:7" ht="60">
      <c r="A1359" s="5">
        <v>11</v>
      </c>
      <c r="B1359" s="5" t="s">
        <v>41</v>
      </c>
      <c r="C1359" s="5" t="s">
        <v>400</v>
      </c>
      <c r="D1359" s="4" t="s">
        <v>397</v>
      </c>
      <c r="E1359" s="201" t="s">
        <v>103</v>
      </c>
      <c r="F1359" s="18">
        <v>21.856999999999999</v>
      </c>
      <c r="G1359" s="18">
        <v>21.856999999999999</v>
      </c>
    </row>
    <row r="1360" spans="1:7" ht="36">
      <c r="A1360" s="12">
        <v>11</v>
      </c>
      <c r="B1360" s="12" t="s">
        <v>41</v>
      </c>
      <c r="C1360" s="12" t="s">
        <v>532</v>
      </c>
      <c r="D1360" s="15"/>
      <c r="E1360" s="16" t="s">
        <v>533</v>
      </c>
      <c r="F1360" s="17">
        <f t="shared" ref="F1360:G1360" si="307">F1361</f>
        <v>8058.5360000000001</v>
      </c>
      <c r="G1360" s="17">
        <f t="shared" si="307"/>
        <v>6827.442</v>
      </c>
    </row>
    <row r="1361" spans="1:7" ht="36">
      <c r="A1361" s="5">
        <v>11</v>
      </c>
      <c r="B1361" s="5" t="s">
        <v>41</v>
      </c>
      <c r="C1361" s="5" t="s">
        <v>534</v>
      </c>
      <c r="D1361" s="4"/>
      <c r="E1361" s="201" t="s">
        <v>535</v>
      </c>
      <c r="F1361" s="18">
        <f>F1362+F1366</f>
        <v>8058.5360000000001</v>
      </c>
      <c r="G1361" s="18">
        <f t="shared" ref="G1361" si="308">G1362+G1366</f>
        <v>6827.442</v>
      </c>
    </row>
    <row r="1362" spans="1:7" ht="36">
      <c r="A1362" s="5">
        <v>11</v>
      </c>
      <c r="B1362" s="5" t="s">
        <v>41</v>
      </c>
      <c r="C1362" s="5" t="s">
        <v>536</v>
      </c>
      <c r="D1362" s="4"/>
      <c r="E1362" s="201" t="s">
        <v>537</v>
      </c>
      <c r="F1362" s="18">
        <f>F1363</f>
        <v>7308.143</v>
      </c>
      <c r="G1362" s="18">
        <f t="shared" ref="G1362" si="309">G1363</f>
        <v>6077.049</v>
      </c>
    </row>
    <row r="1363" spans="1:7" ht="48">
      <c r="A1363" s="5">
        <v>11</v>
      </c>
      <c r="B1363" s="5" t="s">
        <v>41</v>
      </c>
      <c r="C1363" s="5" t="s">
        <v>538</v>
      </c>
      <c r="D1363" s="4"/>
      <c r="E1363" s="201" t="s">
        <v>539</v>
      </c>
      <c r="F1363" s="18">
        <f t="shared" ref="F1363:G1364" si="310">F1364</f>
        <v>7308.143</v>
      </c>
      <c r="G1363" s="18">
        <f t="shared" si="310"/>
        <v>6077.049</v>
      </c>
    </row>
    <row r="1364" spans="1:7" ht="36">
      <c r="A1364" s="5">
        <v>11</v>
      </c>
      <c r="B1364" s="5" t="s">
        <v>41</v>
      </c>
      <c r="C1364" s="5" t="s">
        <v>538</v>
      </c>
      <c r="D1364" s="32" t="s">
        <v>100</v>
      </c>
      <c r="E1364" s="21" t="s">
        <v>101</v>
      </c>
      <c r="F1364" s="18">
        <f t="shared" si="310"/>
        <v>7308.143</v>
      </c>
      <c r="G1364" s="18">
        <f t="shared" si="310"/>
        <v>6077.049</v>
      </c>
    </row>
    <row r="1365" spans="1:7" ht="60">
      <c r="A1365" s="5">
        <v>11</v>
      </c>
      <c r="B1365" s="5" t="s">
        <v>41</v>
      </c>
      <c r="C1365" s="5" t="s">
        <v>538</v>
      </c>
      <c r="D1365" s="4" t="s">
        <v>397</v>
      </c>
      <c r="E1365" s="201" t="s">
        <v>103</v>
      </c>
      <c r="F1365" s="18">
        <v>7308.143</v>
      </c>
      <c r="G1365" s="18">
        <v>6077.049</v>
      </c>
    </row>
    <row r="1366" spans="1:7" ht="24">
      <c r="A1366" s="5">
        <v>11</v>
      </c>
      <c r="B1366" s="5" t="s">
        <v>41</v>
      </c>
      <c r="C1366" s="5" t="s">
        <v>556</v>
      </c>
      <c r="D1366" s="4"/>
      <c r="E1366" s="201" t="s">
        <v>768</v>
      </c>
      <c r="F1366" s="18">
        <f>F1370+F1367</f>
        <v>750.39300000000003</v>
      </c>
      <c r="G1366" s="18">
        <f t="shared" ref="G1366" si="311">G1370+G1367</f>
        <v>750.39300000000003</v>
      </c>
    </row>
    <row r="1367" spans="1:7" ht="72">
      <c r="A1367" s="5">
        <v>11</v>
      </c>
      <c r="B1367" s="5" t="s">
        <v>41</v>
      </c>
      <c r="C1367" s="5" t="s">
        <v>560</v>
      </c>
      <c r="D1367" s="4"/>
      <c r="E1367" s="45" t="s">
        <v>561</v>
      </c>
      <c r="F1367" s="18">
        <f>F1368</f>
        <v>650</v>
      </c>
      <c r="G1367" s="18">
        <f t="shared" ref="G1367:G1368" si="312">G1368</f>
        <v>650</v>
      </c>
    </row>
    <row r="1368" spans="1:7" ht="36">
      <c r="A1368" s="5">
        <v>11</v>
      </c>
      <c r="B1368" s="5" t="s">
        <v>41</v>
      </c>
      <c r="C1368" s="5" t="s">
        <v>560</v>
      </c>
      <c r="D1368" s="20" t="s">
        <v>100</v>
      </c>
      <c r="E1368" s="21" t="s">
        <v>101</v>
      </c>
      <c r="F1368" s="18">
        <f>F1369</f>
        <v>650</v>
      </c>
      <c r="G1368" s="18">
        <f t="shared" si="312"/>
        <v>650</v>
      </c>
    </row>
    <row r="1369" spans="1:7" ht="24">
      <c r="A1369" s="5">
        <v>11</v>
      </c>
      <c r="B1369" s="5" t="s">
        <v>41</v>
      </c>
      <c r="C1369" s="5" t="s">
        <v>560</v>
      </c>
      <c r="D1369" s="4">
        <v>612</v>
      </c>
      <c r="E1369" s="201" t="s">
        <v>333</v>
      </c>
      <c r="F1369" s="18">
        <v>650</v>
      </c>
      <c r="G1369" s="18">
        <v>650</v>
      </c>
    </row>
    <row r="1370" spans="1:7" ht="56.45" customHeight="1">
      <c r="A1370" s="5">
        <v>11</v>
      </c>
      <c r="B1370" s="5" t="s">
        <v>41</v>
      </c>
      <c r="C1370" s="5" t="s">
        <v>558</v>
      </c>
      <c r="D1370" s="4"/>
      <c r="E1370" s="39" t="s">
        <v>559</v>
      </c>
      <c r="F1370" s="18">
        <f t="shared" ref="F1370:G1371" si="313">F1371</f>
        <v>100.393</v>
      </c>
      <c r="G1370" s="18">
        <f t="shared" si="313"/>
        <v>100.393</v>
      </c>
    </row>
    <row r="1371" spans="1:7" ht="36">
      <c r="A1371" s="5">
        <v>11</v>
      </c>
      <c r="B1371" s="5" t="s">
        <v>41</v>
      </c>
      <c r="C1371" s="5" t="s">
        <v>558</v>
      </c>
      <c r="D1371" s="20" t="s">
        <v>100</v>
      </c>
      <c r="E1371" s="21" t="s">
        <v>101</v>
      </c>
      <c r="F1371" s="18">
        <f t="shared" si="313"/>
        <v>100.393</v>
      </c>
      <c r="G1371" s="18">
        <f t="shared" si="313"/>
        <v>100.393</v>
      </c>
    </row>
    <row r="1372" spans="1:7" ht="24">
      <c r="A1372" s="5">
        <v>11</v>
      </c>
      <c r="B1372" s="5" t="s">
        <v>41</v>
      </c>
      <c r="C1372" s="5" t="s">
        <v>558</v>
      </c>
      <c r="D1372" s="4">
        <v>612</v>
      </c>
      <c r="E1372" s="201" t="s">
        <v>333</v>
      </c>
      <c r="F1372" s="18">
        <v>100.393</v>
      </c>
      <c r="G1372" s="18">
        <v>100.393</v>
      </c>
    </row>
    <row r="1373" spans="1:7" ht="36">
      <c r="A1373" s="5">
        <v>11</v>
      </c>
      <c r="B1373" s="5" t="s">
        <v>41</v>
      </c>
      <c r="C1373" s="5" t="s">
        <v>609</v>
      </c>
      <c r="D1373" s="5"/>
      <c r="E1373" s="201" t="s">
        <v>610</v>
      </c>
      <c r="F1373" s="48">
        <f>F1374</f>
        <v>4</v>
      </c>
      <c r="G1373" s="48">
        <f t="shared" ref="G1373" si="314">G1374</f>
        <v>4</v>
      </c>
    </row>
    <row r="1374" spans="1:7" ht="24">
      <c r="A1374" s="5">
        <v>11</v>
      </c>
      <c r="B1374" s="5" t="s">
        <v>41</v>
      </c>
      <c r="C1374" s="5" t="s">
        <v>826</v>
      </c>
      <c r="D1374" s="5"/>
      <c r="E1374" s="201" t="s">
        <v>827</v>
      </c>
      <c r="F1374" s="48">
        <f t="shared" ref="F1374:G1375" si="315">F1375</f>
        <v>4</v>
      </c>
      <c r="G1374" s="48">
        <f t="shared" si="315"/>
        <v>4</v>
      </c>
    </row>
    <row r="1375" spans="1:7" ht="36">
      <c r="A1375" s="5">
        <v>11</v>
      </c>
      <c r="B1375" s="5" t="s">
        <v>41</v>
      </c>
      <c r="C1375" s="5" t="s">
        <v>826</v>
      </c>
      <c r="D1375" s="20" t="s">
        <v>100</v>
      </c>
      <c r="E1375" s="21" t="s">
        <v>101</v>
      </c>
      <c r="F1375" s="48">
        <f t="shared" si="315"/>
        <v>4</v>
      </c>
      <c r="G1375" s="48">
        <f t="shared" si="315"/>
        <v>4</v>
      </c>
    </row>
    <row r="1376" spans="1:7" ht="24">
      <c r="A1376" s="5">
        <v>11</v>
      </c>
      <c r="B1376" s="5" t="s">
        <v>41</v>
      </c>
      <c r="C1376" s="5" t="s">
        <v>826</v>
      </c>
      <c r="D1376" s="4">
        <v>612</v>
      </c>
      <c r="E1376" s="201" t="s">
        <v>333</v>
      </c>
      <c r="F1376" s="48">
        <v>4</v>
      </c>
      <c r="G1376" s="48">
        <v>4</v>
      </c>
    </row>
    <row r="1377" spans="1:7">
      <c r="A1377" s="8" t="s">
        <v>5</v>
      </c>
      <c r="B1377" s="8" t="s">
        <v>17</v>
      </c>
      <c r="C1377" s="36"/>
      <c r="D1377" s="8"/>
      <c r="E1377" s="8" t="s">
        <v>562</v>
      </c>
      <c r="F1377" s="10">
        <f t="shared" ref="F1377:G1380" si="316">F1378</f>
        <v>4686.6480000000001</v>
      </c>
      <c r="G1377" s="10">
        <f t="shared" si="316"/>
        <v>4666.357</v>
      </c>
    </row>
    <row r="1378" spans="1:7" ht="24">
      <c r="A1378" s="13" t="s">
        <v>5</v>
      </c>
      <c r="B1378" s="13" t="s">
        <v>51</v>
      </c>
      <c r="C1378" s="62"/>
      <c r="D1378" s="13"/>
      <c r="E1378" s="13" t="s">
        <v>563</v>
      </c>
      <c r="F1378" s="63">
        <f t="shared" si="316"/>
        <v>4686.6480000000001</v>
      </c>
      <c r="G1378" s="63">
        <f t="shared" si="316"/>
        <v>4666.357</v>
      </c>
    </row>
    <row r="1379" spans="1:7" ht="36">
      <c r="A1379" s="15" t="s">
        <v>5</v>
      </c>
      <c r="B1379" s="15" t="s">
        <v>51</v>
      </c>
      <c r="C1379" s="12" t="s">
        <v>465</v>
      </c>
      <c r="D1379" s="15"/>
      <c r="E1379" s="16" t="s">
        <v>466</v>
      </c>
      <c r="F1379" s="17">
        <f t="shared" si="316"/>
        <v>4686.6480000000001</v>
      </c>
      <c r="G1379" s="17">
        <f t="shared" si="316"/>
        <v>4666.357</v>
      </c>
    </row>
    <row r="1380" spans="1:7" ht="48">
      <c r="A1380" s="4" t="s">
        <v>5</v>
      </c>
      <c r="B1380" s="4" t="s">
        <v>51</v>
      </c>
      <c r="C1380" s="5" t="s">
        <v>467</v>
      </c>
      <c r="D1380" s="4"/>
      <c r="E1380" s="201" t="s">
        <v>468</v>
      </c>
      <c r="F1380" s="18">
        <f t="shared" si="316"/>
        <v>4686.6480000000001</v>
      </c>
      <c r="G1380" s="18">
        <f t="shared" si="316"/>
        <v>4666.357</v>
      </c>
    </row>
    <row r="1381" spans="1:7" ht="72">
      <c r="A1381" s="4" t="s">
        <v>5</v>
      </c>
      <c r="B1381" s="4" t="s">
        <v>51</v>
      </c>
      <c r="C1381" s="5" t="s">
        <v>564</v>
      </c>
      <c r="D1381" s="4"/>
      <c r="E1381" s="201" t="s">
        <v>565</v>
      </c>
      <c r="F1381" s="18">
        <f>F1382+F1385+F1388</f>
        <v>4686.6480000000001</v>
      </c>
      <c r="G1381" s="18">
        <f>G1382+G1385+G1388</f>
        <v>4666.357</v>
      </c>
    </row>
    <row r="1382" spans="1:7" ht="36">
      <c r="A1382" s="4" t="s">
        <v>5</v>
      </c>
      <c r="B1382" s="4" t="s">
        <v>51</v>
      </c>
      <c r="C1382" s="5" t="s">
        <v>566</v>
      </c>
      <c r="D1382" s="4"/>
      <c r="E1382" s="64" t="s">
        <v>567</v>
      </c>
      <c r="F1382" s="18">
        <f t="shared" ref="F1382:G1383" si="317">F1383</f>
        <v>2680.18</v>
      </c>
      <c r="G1382" s="18">
        <f t="shared" si="317"/>
        <v>2680.18</v>
      </c>
    </row>
    <row r="1383" spans="1:7" ht="36">
      <c r="A1383" s="4" t="s">
        <v>5</v>
      </c>
      <c r="B1383" s="4" t="s">
        <v>51</v>
      </c>
      <c r="C1383" s="5" t="s">
        <v>566</v>
      </c>
      <c r="D1383" s="32" t="s">
        <v>100</v>
      </c>
      <c r="E1383" s="21" t="s">
        <v>101</v>
      </c>
      <c r="F1383" s="18">
        <f t="shared" si="317"/>
        <v>2680.18</v>
      </c>
      <c r="G1383" s="18">
        <f t="shared" si="317"/>
        <v>2680.18</v>
      </c>
    </row>
    <row r="1384" spans="1:7" ht="22.15" customHeight="1">
      <c r="A1384" s="4" t="s">
        <v>5</v>
      </c>
      <c r="B1384" s="4" t="s">
        <v>51</v>
      </c>
      <c r="C1384" s="5" t="s">
        <v>566</v>
      </c>
      <c r="D1384" s="4">
        <v>633</v>
      </c>
      <c r="E1384" s="201" t="s">
        <v>568</v>
      </c>
      <c r="F1384" s="18">
        <v>2680.18</v>
      </c>
      <c r="G1384" s="18">
        <v>2680.18</v>
      </c>
    </row>
    <row r="1385" spans="1:7" ht="48">
      <c r="A1385" s="4" t="s">
        <v>5</v>
      </c>
      <c r="B1385" s="4" t="s">
        <v>51</v>
      </c>
      <c r="C1385" s="5" t="s">
        <v>569</v>
      </c>
      <c r="D1385" s="4"/>
      <c r="E1385" s="201" t="s">
        <v>570</v>
      </c>
      <c r="F1385" s="18">
        <f t="shared" ref="F1385:G1386" si="318">F1386</f>
        <v>1150.3679999999999</v>
      </c>
      <c r="G1385" s="18">
        <f t="shared" si="318"/>
        <v>1130.077</v>
      </c>
    </row>
    <row r="1386" spans="1:7" ht="24">
      <c r="A1386" s="4" t="s">
        <v>5</v>
      </c>
      <c r="B1386" s="4" t="s">
        <v>51</v>
      </c>
      <c r="C1386" s="5" t="s">
        <v>569</v>
      </c>
      <c r="D1386" s="20" t="s">
        <v>45</v>
      </c>
      <c r="E1386" s="21" t="s">
        <v>46</v>
      </c>
      <c r="F1386" s="18">
        <f t="shared" si="318"/>
        <v>1150.3679999999999</v>
      </c>
      <c r="G1386" s="18">
        <f t="shared" si="318"/>
        <v>1130.077</v>
      </c>
    </row>
    <row r="1387" spans="1:7">
      <c r="A1387" s="4" t="s">
        <v>5</v>
      </c>
      <c r="B1387" s="4" t="s">
        <v>51</v>
      </c>
      <c r="C1387" s="5" t="s">
        <v>569</v>
      </c>
      <c r="D1387" s="4" t="s">
        <v>47</v>
      </c>
      <c r="E1387" s="201" t="s">
        <v>48</v>
      </c>
      <c r="F1387" s="18">
        <v>1150.3679999999999</v>
      </c>
      <c r="G1387" s="18">
        <v>1130.077</v>
      </c>
    </row>
    <row r="1388" spans="1:7" ht="36">
      <c r="A1388" s="4" t="s">
        <v>5</v>
      </c>
      <c r="B1388" s="4" t="s">
        <v>51</v>
      </c>
      <c r="C1388" s="5" t="s">
        <v>571</v>
      </c>
      <c r="D1388" s="4"/>
      <c r="E1388" s="201" t="s">
        <v>572</v>
      </c>
      <c r="F1388" s="18">
        <f t="shared" ref="F1388:G1389" si="319">F1389</f>
        <v>856.1</v>
      </c>
      <c r="G1388" s="18">
        <f t="shared" si="319"/>
        <v>856.1</v>
      </c>
    </row>
    <row r="1389" spans="1:7" ht="36">
      <c r="A1389" s="4" t="s">
        <v>5</v>
      </c>
      <c r="B1389" s="4" t="s">
        <v>51</v>
      </c>
      <c r="C1389" s="5" t="s">
        <v>571</v>
      </c>
      <c r="D1389" s="20" t="s">
        <v>100</v>
      </c>
      <c r="E1389" s="21" t="s">
        <v>101</v>
      </c>
      <c r="F1389" s="18">
        <f t="shared" si="319"/>
        <v>856.1</v>
      </c>
      <c r="G1389" s="18">
        <f t="shared" si="319"/>
        <v>856.1</v>
      </c>
    </row>
    <row r="1390" spans="1:7" ht="24" customHeight="1">
      <c r="A1390" s="4" t="s">
        <v>5</v>
      </c>
      <c r="B1390" s="4" t="s">
        <v>51</v>
      </c>
      <c r="C1390" s="5" t="s">
        <v>571</v>
      </c>
      <c r="D1390" s="4">
        <v>633</v>
      </c>
      <c r="E1390" s="201" t="s">
        <v>568</v>
      </c>
      <c r="F1390" s="18">
        <v>856.1</v>
      </c>
      <c r="G1390" s="18">
        <v>856.1</v>
      </c>
    </row>
    <row r="1391" spans="1:7" ht="24">
      <c r="A1391" s="8" t="s">
        <v>77</v>
      </c>
      <c r="B1391" s="8" t="s">
        <v>17</v>
      </c>
      <c r="C1391" s="36"/>
      <c r="D1391" s="8"/>
      <c r="E1391" s="9" t="s">
        <v>607</v>
      </c>
      <c r="F1391" s="10">
        <f t="shared" ref="F1391:G1396" si="320">F1392</f>
        <v>38</v>
      </c>
      <c r="G1391" s="10">
        <f t="shared" si="320"/>
        <v>38</v>
      </c>
    </row>
    <row r="1392" spans="1:7" ht="24">
      <c r="A1392" s="24" t="s">
        <v>77</v>
      </c>
      <c r="B1392" s="24" t="s">
        <v>16</v>
      </c>
      <c r="C1392" s="11"/>
      <c r="D1392" s="24"/>
      <c r="E1392" s="13" t="s">
        <v>608</v>
      </c>
      <c r="F1392" s="14">
        <f t="shared" si="320"/>
        <v>38</v>
      </c>
      <c r="G1392" s="14">
        <f t="shared" si="320"/>
        <v>38</v>
      </c>
    </row>
    <row r="1393" spans="1:7" ht="24">
      <c r="A1393" s="5" t="s">
        <v>77</v>
      </c>
      <c r="B1393" s="5" t="s">
        <v>16</v>
      </c>
      <c r="C1393" s="5" t="s">
        <v>35</v>
      </c>
      <c r="D1393" s="5"/>
      <c r="E1393" s="201" t="s">
        <v>36</v>
      </c>
      <c r="F1393" s="18">
        <f>F1394</f>
        <v>38</v>
      </c>
      <c r="G1393" s="18">
        <f t="shared" si="320"/>
        <v>38</v>
      </c>
    </row>
    <row r="1394" spans="1:7" ht="36">
      <c r="A1394" s="4" t="s">
        <v>77</v>
      </c>
      <c r="B1394" s="4" t="s">
        <v>16</v>
      </c>
      <c r="C1394" s="5" t="s">
        <v>609</v>
      </c>
      <c r="D1394" s="5"/>
      <c r="E1394" s="201" t="s">
        <v>610</v>
      </c>
      <c r="F1394" s="18">
        <f>F1395</f>
        <v>38</v>
      </c>
      <c r="G1394" s="18">
        <f t="shared" si="320"/>
        <v>38</v>
      </c>
    </row>
    <row r="1395" spans="1:7" ht="24">
      <c r="A1395" s="4" t="s">
        <v>77</v>
      </c>
      <c r="B1395" s="4" t="s">
        <v>16</v>
      </c>
      <c r="C1395" s="5" t="s">
        <v>611</v>
      </c>
      <c r="D1395" s="4"/>
      <c r="E1395" s="201" t="s">
        <v>612</v>
      </c>
      <c r="F1395" s="18">
        <f>F1396</f>
        <v>38</v>
      </c>
      <c r="G1395" s="18">
        <f t="shared" si="320"/>
        <v>38</v>
      </c>
    </row>
    <row r="1396" spans="1:7" ht="24">
      <c r="A1396" s="4" t="s">
        <v>77</v>
      </c>
      <c r="B1396" s="4" t="s">
        <v>16</v>
      </c>
      <c r="C1396" s="5" t="s">
        <v>611</v>
      </c>
      <c r="D1396" s="4" t="s">
        <v>613</v>
      </c>
      <c r="E1396" s="201" t="s">
        <v>614</v>
      </c>
      <c r="F1396" s="18">
        <f>F1397</f>
        <v>38</v>
      </c>
      <c r="G1396" s="18">
        <f t="shared" si="320"/>
        <v>38</v>
      </c>
    </row>
    <row r="1397" spans="1:7" ht="12.75" thickBot="1">
      <c r="A1397" s="4" t="s">
        <v>77</v>
      </c>
      <c r="B1397" s="4" t="s">
        <v>16</v>
      </c>
      <c r="C1397" s="5" t="s">
        <v>611</v>
      </c>
      <c r="D1397" s="4">
        <v>730</v>
      </c>
      <c r="E1397" s="201" t="s">
        <v>615</v>
      </c>
      <c r="F1397" s="18">
        <v>38</v>
      </c>
      <c r="G1397" s="18">
        <v>38</v>
      </c>
    </row>
    <row r="1398" spans="1:7" ht="12.75" thickBot="1">
      <c r="A1398" s="79"/>
      <c r="B1398" s="80"/>
      <c r="C1398" s="80"/>
      <c r="D1398" s="80"/>
      <c r="E1398" s="80" t="s">
        <v>779</v>
      </c>
      <c r="F1398" s="81">
        <f>F1391+F1377+F1310+F1229+F1104+F753+F459+F322+F278+F11+F267</f>
        <v>3942122.22</v>
      </c>
      <c r="G1398" s="81">
        <f>G1391+G1377+G1310+G1229+G1104+G753+G459+G322+G278+G11+G267</f>
        <v>3843738.0119999996</v>
      </c>
    </row>
    <row r="1400" spans="1:7">
      <c r="F1400" s="202"/>
      <c r="G1400" s="202"/>
    </row>
  </sheetData>
  <autoFilter ref="A10:G1400"/>
  <mergeCells count="7">
    <mergeCell ref="A7:G7"/>
    <mergeCell ref="A8:A9"/>
    <mergeCell ref="B8:B9"/>
    <mergeCell ref="C8:C9"/>
    <mergeCell ref="D8:D9"/>
    <mergeCell ref="E8:E9"/>
    <mergeCell ref="F8:G8"/>
  </mergeCells>
  <pageMargins left="0.4" right="0.31" top="0.73" bottom="0.3" header="0.7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62"/>
  <sheetViews>
    <sheetView workbookViewId="0">
      <selection activeCell="E3" sqref="E3"/>
    </sheetView>
  </sheetViews>
  <sheetFormatPr defaultColWidth="9.140625" defaultRowHeight="15"/>
  <cols>
    <col min="1" max="1" width="4.42578125" style="72" customWidth="1"/>
    <col min="2" max="2" width="5.140625" style="72" customWidth="1"/>
    <col min="3" max="3" width="66" style="72" customWidth="1"/>
    <col min="4" max="4" width="13.42578125" style="72" customWidth="1"/>
    <col min="5" max="5" width="14.5703125" style="72" customWidth="1"/>
    <col min="6" max="7" width="12.7109375" style="74" bestFit="1" customWidth="1"/>
    <col min="8" max="8" width="15.42578125" style="74" customWidth="1"/>
    <col min="9" max="9" width="12.5703125" style="74" customWidth="1"/>
    <col min="10" max="16384" width="9.140625" style="74"/>
  </cols>
  <sheetData>
    <row r="1" spans="1:8">
      <c r="E1" s="206" t="s">
        <v>891</v>
      </c>
    </row>
    <row r="2" spans="1:8">
      <c r="E2" s="207" t="s">
        <v>892</v>
      </c>
    </row>
    <row r="3" spans="1:8">
      <c r="E3" s="207" t="s">
        <v>907</v>
      </c>
    </row>
    <row r="4" spans="1:8">
      <c r="E4" s="208" t="s">
        <v>903</v>
      </c>
    </row>
    <row r="5" spans="1:8">
      <c r="E5" s="208" t="s">
        <v>904</v>
      </c>
    </row>
    <row r="6" spans="1:8">
      <c r="E6" s="82"/>
    </row>
    <row r="9" spans="1:8" ht="45" customHeight="1">
      <c r="A9" s="84"/>
      <c r="B9" s="244" t="s">
        <v>893</v>
      </c>
      <c r="C9" s="244"/>
      <c r="D9" s="244"/>
      <c r="E9" s="244"/>
    </row>
    <row r="10" spans="1:8">
      <c r="A10" s="245" t="s">
        <v>8</v>
      </c>
      <c r="B10" s="245" t="s">
        <v>9</v>
      </c>
      <c r="C10" s="248" t="s">
        <v>12</v>
      </c>
      <c r="D10" s="249" t="s">
        <v>13</v>
      </c>
      <c r="E10" s="250"/>
    </row>
    <row r="11" spans="1:8" ht="24">
      <c r="A11" s="246"/>
      <c r="B11" s="247"/>
      <c r="C11" s="247"/>
      <c r="D11" s="85" t="s">
        <v>894</v>
      </c>
      <c r="E11" s="85" t="s">
        <v>895</v>
      </c>
      <c r="F11" s="77"/>
      <c r="G11" s="77"/>
      <c r="H11" s="77"/>
    </row>
    <row r="12" spans="1:8">
      <c r="A12" s="86" t="s">
        <v>804</v>
      </c>
      <c r="B12" s="86" t="s">
        <v>805</v>
      </c>
      <c r="C12" s="87">
        <v>3</v>
      </c>
      <c r="D12" s="88">
        <v>4</v>
      </c>
      <c r="E12" s="87">
        <v>5</v>
      </c>
      <c r="F12" s="77"/>
      <c r="G12" s="77"/>
      <c r="H12" s="77"/>
    </row>
    <row r="13" spans="1:8">
      <c r="A13" s="89" t="s">
        <v>16</v>
      </c>
      <c r="B13" s="86"/>
      <c r="C13" s="90" t="s">
        <v>18</v>
      </c>
      <c r="D13" s="91">
        <f>SUM(D14:D20)</f>
        <v>290496.18800000002</v>
      </c>
      <c r="E13" s="91">
        <f>SUM(E14:E20)</f>
        <v>287227.16700000002</v>
      </c>
      <c r="F13" s="77"/>
      <c r="G13" s="92"/>
      <c r="H13" s="77"/>
    </row>
    <row r="14" spans="1:8" ht="24">
      <c r="A14" s="86" t="s">
        <v>16</v>
      </c>
      <c r="B14" s="86" t="s">
        <v>19</v>
      </c>
      <c r="C14" s="93" t="s">
        <v>20</v>
      </c>
      <c r="D14" s="94">
        <v>3309.2130000000002</v>
      </c>
      <c r="E14" s="94">
        <v>3231.6759999999999</v>
      </c>
      <c r="F14" s="77"/>
      <c r="G14" s="92"/>
      <c r="H14" s="77"/>
    </row>
    <row r="15" spans="1:8" ht="24" customHeight="1">
      <c r="A15" s="86" t="s">
        <v>16</v>
      </c>
      <c r="B15" s="86" t="s">
        <v>41</v>
      </c>
      <c r="C15" s="93" t="s">
        <v>806</v>
      </c>
      <c r="D15" s="95">
        <v>10352.120000000001</v>
      </c>
      <c r="E15" s="95">
        <v>10278.081</v>
      </c>
      <c r="F15" s="77"/>
      <c r="G15" s="92"/>
      <c r="H15" s="77"/>
    </row>
    <row r="16" spans="1:8" ht="25.9" customHeight="1">
      <c r="A16" s="96" t="s">
        <v>16</v>
      </c>
      <c r="B16" s="96" t="s">
        <v>51</v>
      </c>
      <c r="C16" s="97" t="s">
        <v>52</v>
      </c>
      <c r="D16" s="95">
        <v>89699.282000000007</v>
      </c>
      <c r="E16" s="95">
        <v>89453.104999999996</v>
      </c>
      <c r="F16" s="77"/>
      <c r="G16" s="92"/>
      <c r="H16" s="77"/>
    </row>
    <row r="17" spans="1:8">
      <c r="A17" s="96" t="s">
        <v>16</v>
      </c>
      <c r="B17" s="96" t="s">
        <v>59</v>
      </c>
      <c r="C17" s="93" t="s">
        <v>60</v>
      </c>
      <c r="D17" s="98">
        <v>12.4</v>
      </c>
      <c r="E17" s="98">
        <v>12.4</v>
      </c>
      <c r="F17" s="77"/>
      <c r="G17" s="92"/>
      <c r="H17" s="77"/>
    </row>
    <row r="18" spans="1:8" ht="25.9" customHeight="1">
      <c r="A18" s="96" t="s">
        <v>16</v>
      </c>
      <c r="B18" s="96" t="s">
        <v>67</v>
      </c>
      <c r="C18" s="93" t="s">
        <v>68</v>
      </c>
      <c r="D18" s="98">
        <v>23159.633000000002</v>
      </c>
      <c r="E18" s="98">
        <v>23101.546999999999</v>
      </c>
      <c r="F18" s="77"/>
      <c r="G18" s="92"/>
      <c r="H18" s="77"/>
    </row>
    <row r="19" spans="1:8">
      <c r="A19" s="86" t="s">
        <v>16</v>
      </c>
      <c r="B19" s="86" t="s">
        <v>4</v>
      </c>
      <c r="C19" s="99" t="s">
        <v>69</v>
      </c>
      <c r="D19" s="98">
        <v>570.18499999999995</v>
      </c>
      <c r="E19" s="98">
        <v>0</v>
      </c>
      <c r="F19" s="77"/>
      <c r="G19" s="92"/>
      <c r="H19" s="77"/>
    </row>
    <row r="20" spans="1:8">
      <c r="A20" s="86" t="s">
        <v>16</v>
      </c>
      <c r="B20" s="86" t="s">
        <v>77</v>
      </c>
      <c r="C20" s="99" t="s">
        <v>78</v>
      </c>
      <c r="D20" s="98">
        <v>163393.35500000001</v>
      </c>
      <c r="E20" s="98">
        <v>161150.35800000001</v>
      </c>
      <c r="F20" s="77"/>
      <c r="G20" s="92"/>
      <c r="H20" s="77"/>
    </row>
    <row r="21" spans="1:8">
      <c r="A21" s="89" t="s">
        <v>19</v>
      </c>
      <c r="B21" s="89" t="s">
        <v>17</v>
      </c>
      <c r="C21" s="100" t="s">
        <v>121</v>
      </c>
      <c r="D21" s="101">
        <f>D22</f>
        <v>3177.4</v>
      </c>
      <c r="E21" s="101">
        <f t="shared" ref="E21" si="0">E22</f>
        <v>3177.4</v>
      </c>
      <c r="F21" s="77"/>
      <c r="G21" s="92"/>
      <c r="H21" s="77"/>
    </row>
    <row r="22" spans="1:8">
      <c r="A22" s="86" t="s">
        <v>19</v>
      </c>
      <c r="B22" s="86" t="s">
        <v>41</v>
      </c>
      <c r="C22" s="102" t="s">
        <v>122</v>
      </c>
      <c r="D22" s="98">
        <v>3177.4</v>
      </c>
      <c r="E22" s="98">
        <v>3177.4</v>
      </c>
      <c r="F22" s="77"/>
      <c r="G22" s="92"/>
      <c r="H22" s="77"/>
    </row>
    <row r="23" spans="1:8" ht="18.600000000000001" customHeight="1">
      <c r="A23" s="103" t="s">
        <v>41</v>
      </c>
      <c r="B23" s="103" t="s">
        <v>17</v>
      </c>
      <c r="C23" s="104" t="s">
        <v>125</v>
      </c>
      <c r="D23" s="105">
        <f>D25+D24</f>
        <v>18167.696</v>
      </c>
      <c r="E23" s="105">
        <f t="shared" ref="E23" si="1">E25+E24</f>
        <v>16584.959000000003</v>
      </c>
      <c r="F23" s="77"/>
      <c r="G23" s="92"/>
      <c r="H23" s="77"/>
    </row>
    <row r="24" spans="1:8">
      <c r="A24" s="86" t="s">
        <v>41</v>
      </c>
      <c r="B24" s="86" t="s">
        <v>51</v>
      </c>
      <c r="C24" s="93" t="s">
        <v>126</v>
      </c>
      <c r="D24" s="94">
        <v>2828.5</v>
      </c>
      <c r="E24" s="94">
        <v>2828.5</v>
      </c>
      <c r="F24" s="77"/>
      <c r="G24" s="92"/>
      <c r="H24" s="77"/>
    </row>
    <row r="25" spans="1:8" ht="27" customHeight="1">
      <c r="A25" s="86" t="s">
        <v>41</v>
      </c>
      <c r="B25" s="86" t="s">
        <v>3</v>
      </c>
      <c r="C25" s="93" t="s">
        <v>129</v>
      </c>
      <c r="D25" s="94">
        <v>15339.196</v>
      </c>
      <c r="E25" s="94">
        <v>13756.459000000001</v>
      </c>
      <c r="F25" s="77"/>
      <c r="G25" s="92"/>
      <c r="H25" s="77"/>
    </row>
    <row r="26" spans="1:8" s="72" customFormat="1">
      <c r="A26" s="89" t="s">
        <v>51</v>
      </c>
      <c r="B26" s="89" t="s">
        <v>17</v>
      </c>
      <c r="C26" s="90" t="s">
        <v>158</v>
      </c>
      <c r="D26" s="105">
        <f>SUM(D27:D31)</f>
        <v>476926.451</v>
      </c>
      <c r="E26" s="105">
        <f t="shared" ref="E26" si="2">SUM(E27:E31)</f>
        <v>448821.36299999995</v>
      </c>
      <c r="F26" s="77"/>
      <c r="G26" s="92"/>
    </row>
    <row r="27" spans="1:8" s="72" customFormat="1">
      <c r="A27" s="88" t="s">
        <v>51</v>
      </c>
      <c r="B27" s="86" t="s">
        <v>59</v>
      </c>
      <c r="C27" s="93" t="s">
        <v>592</v>
      </c>
      <c r="D27" s="94">
        <v>463.3</v>
      </c>
      <c r="E27" s="94">
        <v>451.72300000000001</v>
      </c>
      <c r="F27" s="77"/>
      <c r="G27" s="92"/>
    </row>
    <row r="28" spans="1:8" s="72" customFormat="1">
      <c r="A28" s="86" t="s">
        <v>51</v>
      </c>
      <c r="B28" s="86" t="s">
        <v>67</v>
      </c>
      <c r="C28" s="93" t="s">
        <v>159</v>
      </c>
      <c r="D28" s="94">
        <v>225.8</v>
      </c>
      <c r="E28" s="94">
        <v>220.16</v>
      </c>
      <c r="F28" s="77"/>
      <c r="G28" s="92"/>
    </row>
    <row r="29" spans="1:8">
      <c r="A29" s="86" t="s">
        <v>51</v>
      </c>
      <c r="B29" s="86" t="s">
        <v>163</v>
      </c>
      <c r="C29" s="99" t="s">
        <v>164</v>
      </c>
      <c r="D29" s="98">
        <v>1234.134</v>
      </c>
      <c r="E29" s="98">
        <v>0</v>
      </c>
      <c r="F29" s="77"/>
      <c r="G29" s="92"/>
      <c r="H29" s="77"/>
    </row>
    <row r="30" spans="1:8">
      <c r="A30" s="86" t="s">
        <v>51</v>
      </c>
      <c r="B30" s="86" t="s">
        <v>176</v>
      </c>
      <c r="C30" s="99" t="s">
        <v>177</v>
      </c>
      <c r="D30" s="98">
        <v>471041.728</v>
      </c>
      <c r="E30" s="98">
        <v>444217.94199999998</v>
      </c>
      <c r="F30" s="77"/>
      <c r="G30" s="92"/>
      <c r="H30" s="77"/>
    </row>
    <row r="31" spans="1:8">
      <c r="A31" s="86" t="s">
        <v>51</v>
      </c>
      <c r="B31" s="86" t="s">
        <v>5</v>
      </c>
      <c r="C31" s="99" t="s">
        <v>222</v>
      </c>
      <c r="D31" s="98">
        <v>3961.489</v>
      </c>
      <c r="E31" s="98">
        <v>3931.538</v>
      </c>
      <c r="F31" s="77"/>
      <c r="G31" s="92"/>
      <c r="H31" s="77"/>
    </row>
    <row r="32" spans="1:8">
      <c r="A32" s="89" t="s">
        <v>59</v>
      </c>
      <c r="B32" s="89" t="s">
        <v>17</v>
      </c>
      <c r="C32" s="106" t="s">
        <v>257</v>
      </c>
      <c r="D32" s="105">
        <f>D33+D34+D35+D36</f>
        <v>716718.81500000006</v>
      </c>
      <c r="E32" s="105">
        <f t="shared" ref="E32" si="3">E33+E34+E35+E36</f>
        <v>686021.44299999997</v>
      </c>
      <c r="F32" s="77"/>
      <c r="G32" s="92"/>
      <c r="H32" s="77"/>
    </row>
    <row r="33" spans="1:9">
      <c r="A33" s="86" t="s">
        <v>59</v>
      </c>
      <c r="B33" s="86" t="s">
        <v>16</v>
      </c>
      <c r="C33" s="93" t="s">
        <v>258</v>
      </c>
      <c r="D33" s="94">
        <v>27903.822</v>
      </c>
      <c r="E33" s="94">
        <v>24661.662</v>
      </c>
      <c r="F33" s="77"/>
      <c r="G33" s="92"/>
      <c r="H33" s="77"/>
    </row>
    <row r="34" spans="1:9">
      <c r="A34" s="86" t="s">
        <v>59</v>
      </c>
      <c r="B34" s="86" t="s">
        <v>19</v>
      </c>
      <c r="C34" s="93" t="s">
        <v>269</v>
      </c>
      <c r="D34" s="98">
        <v>354538.60800000001</v>
      </c>
      <c r="E34" s="98">
        <v>343013.24</v>
      </c>
      <c r="F34" s="77"/>
      <c r="G34" s="92"/>
      <c r="H34" s="77"/>
    </row>
    <row r="35" spans="1:9">
      <c r="A35" s="86" t="s">
        <v>59</v>
      </c>
      <c r="B35" s="86" t="s">
        <v>41</v>
      </c>
      <c r="C35" s="93" t="s">
        <v>312</v>
      </c>
      <c r="D35" s="98">
        <v>314447.09600000002</v>
      </c>
      <c r="E35" s="98">
        <v>298653.505</v>
      </c>
      <c r="F35" s="77"/>
      <c r="G35" s="92"/>
      <c r="H35" s="77"/>
    </row>
    <row r="36" spans="1:9" ht="18.600000000000001" customHeight="1">
      <c r="A36" s="86" t="s">
        <v>59</v>
      </c>
      <c r="B36" s="86" t="s">
        <v>59</v>
      </c>
      <c r="C36" s="107" t="s">
        <v>371</v>
      </c>
      <c r="D36" s="98">
        <v>19829.289000000001</v>
      </c>
      <c r="E36" s="98">
        <v>19693.036</v>
      </c>
      <c r="F36" s="77"/>
      <c r="G36" s="92"/>
      <c r="H36" s="77"/>
    </row>
    <row r="37" spans="1:9">
      <c r="A37" s="108" t="s">
        <v>377</v>
      </c>
      <c r="B37" s="108" t="s">
        <v>17</v>
      </c>
      <c r="C37" s="90" t="s">
        <v>378</v>
      </c>
      <c r="D37" s="105">
        <f>D38+D39+D42+D43+D41+D40</f>
        <v>2021251.402</v>
      </c>
      <c r="E37" s="105">
        <f>E38+E39+E42+E43+E41+E40</f>
        <v>1994760.9510000001</v>
      </c>
      <c r="F37" s="109"/>
      <c r="G37" s="109"/>
      <c r="H37" s="109"/>
    </row>
    <row r="38" spans="1:9">
      <c r="A38" s="86" t="s">
        <v>377</v>
      </c>
      <c r="B38" s="86" t="s">
        <v>16</v>
      </c>
      <c r="C38" s="99" t="s">
        <v>617</v>
      </c>
      <c r="D38" s="98">
        <v>701273.05</v>
      </c>
      <c r="E38" s="98">
        <v>698079.53</v>
      </c>
      <c r="F38" s="77"/>
      <c r="G38" s="92"/>
      <c r="H38" s="77"/>
    </row>
    <row r="39" spans="1:9">
      <c r="A39" s="86" t="s">
        <v>377</v>
      </c>
      <c r="B39" s="86" t="s">
        <v>19</v>
      </c>
      <c r="C39" s="99" t="s">
        <v>379</v>
      </c>
      <c r="D39" s="98">
        <v>1085293.8189999999</v>
      </c>
      <c r="E39" s="98">
        <v>1065048.4680000001</v>
      </c>
      <c r="F39" s="77"/>
      <c r="G39" s="92"/>
      <c r="H39" s="77"/>
    </row>
    <row r="40" spans="1:9">
      <c r="A40" s="86" t="s">
        <v>377</v>
      </c>
      <c r="B40" s="86" t="s">
        <v>41</v>
      </c>
      <c r="C40" s="99" t="s">
        <v>709</v>
      </c>
      <c r="D40" s="98">
        <v>187626.497</v>
      </c>
      <c r="E40" s="98">
        <v>184678.05799999999</v>
      </c>
      <c r="F40" s="77"/>
      <c r="G40" s="92"/>
      <c r="H40" s="77"/>
    </row>
    <row r="41" spans="1:9" ht="17.45" customHeight="1">
      <c r="A41" s="86" t="s">
        <v>377</v>
      </c>
      <c r="B41" s="86" t="s">
        <v>59</v>
      </c>
      <c r="C41" s="93" t="s">
        <v>420</v>
      </c>
      <c r="D41" s="98">
        <v>329.31099999999998</v>
      </c>
      <c r="E41" s="98">
        <v>326.471</v>
      </c>
      <c r="F41" s="77"/>
      <c r="G41" s="92"/>
      <c r="H41" s="109"/>
      <c r="I41" s="78"/>
    </row>
    <row r="42" spans="1:9">
      <c r="A42" s="86" t="s">
        <v>377</v>
      </c>
      <c r="B42" s="86" t="s">
        <v>377</v>
      </c>
      <c r="C42" s="99" t="s">
        <v>736</v>
      </c>
      <c r="D42" s="98">
        <v>12533.725</v>
      </c>
      <c r="E42" s="98">
        <v>12488.263000000001</v>
      </c>
      <c r="F42" s="77"/>
      <c r="G42" s="92"/>
      <c r="H42" s="77"/>
    </row>
    <row r="43" spans="1:9">
      <c r="A43" s="86" t="s">
        <v>377</v>
      </c>
      <c r="B43" s="86" t="s">
        <v>176</v>
      </c>
      <c r="C43" s="99" t="s">
        <v>428</v>
      </c>
      <c r="D43" s="98">
        <v>34195</v>
      </c>
      <c r="E43" s="98">
        <v>34140.161</v>
      </c>
      <c r="F43" s="77"/>
      <c r="G43" s="92"/>
      <c r="H43" s="77"/>
    </row>
    <row r="44" spans="1:9">
      <c r="A44" s="108" t="s">
        <v>163</v>
      </c>
      <c r="B44" s="108" t="s">
        <v>17</v>
      </c>
      <c r="C44" s="90" t="s">
        <v>807</v>
      </c>
      <c r="D44" s="105">
        <f>D45+D46</f>
        <v>298164.408</v>
      </c>
      <c r="E44" s="105">
        <f t="shared" ref="E44" si="4">E45+E46</f>
        <v>295462.64600000001</v>
      </c>
      <c r="F44" s="77"/>
      <c r="G44" s="92"/>
      <c r="H44" s="77"/>
    </row>
    <row r="45" spans="1:9">
      <c r="A45" s="86" t="s">
        <v>163</v>
      </c>
      <c r="B45" s="86" t="s">
        <v>16</v>
      </c>
      <c r="C45" s="99" t="s">
        <v>432</v>
      </c>
      <c r="D45" s="98">
        <v>292237.11900000001</v>
      </c>
      <c r="E45" s="98">
        <v>289561.022</v>
      </c>
      <c r="F45" s="77"/>
      <c r="G45" s="92"/>
      <c r="H45" s="77"/>
    </row>
    <row r="46" spans="1:9">
      <c r="A46" s="86" t="s">
        <v>163</v>
      </c>
      <c r="B46" s="86" t="s">
        <v>51</v>
      </c>
      <c r="C46" s="93" t="s">
        <v>477</v>
      </c>
      <c r="D46" s="98">
        <v>5927.2889999999998</v>
      </c>
      <c r="E46" s="98">
        <v>5901.6239999999998</v>
      </c>
      <c r="F46" s="77"/>
      <c r="G46" s="92"/>
      <c r="H46" s="77"/>
    </row>
    <row r="47" spans="1:9">
      <c r="A47" s="89">
        <v>10</v>
      </c>
      <c r="B47" s="89" t="s">
        <v>17</v>
      </c>
      <c r="C47" s="90" t="s">
        <v>483</v>
      </c>
      <c r="D47" s="105">
        <f>SUM(D48:D50)+D51</f>
        <v>79276.184999999998</v>
      </c>
      <c r="E47" s="105">
        <f>SUM(E48:E50)+E51</f>
        <v>75611.613000000012</v>
      </c>
      <c r="F47" s="77"/>
      <c r="G47" s="92"/>
      <c r="H47" s="77"/>
    </row>
    <row r="48" spans="1:9">
      <c r="A48" s="86">
        <v>10</v>
      </c>
      <c r="B48" s="86" t="s">
        <v>16</v>
      </c>
      <c r="C48" s="99" t="s">
        <v>484</v>
      </c>
      <c r="D48" s="98">
        <v>3540.2809999999999</v>
      </c>
      <c r="E48" s="98">
        <v>3540.28</v>
      </c>
      <c r="F48" s="77"/>
      <c r="G48" s="92"/>
      <c r="H48" s="77"/>
    </row>
    <row r="49" spans="1:8">
      <c r="A49" s="86">
        <v>10</v>
      </c>
      <c r="B49" s="86" t="s">
        <v>41</v>
      </c>
      <c r="C49" s="99" t="s">
        <v>489</v>
      </c>
      <c r="D49" s="98">
        <v>12199.575000000001</v>
      </c>
      <c r="E49" s="98">
        <v>11732.189</v>
      </c>
      <c r="F49" s="77"/>
      <c r="G49" s="92"/>
      <c r="H49" s="77"/>
    </row>
    <row r="50" spans="1:8">
      <c r="A50" s="86" t="s">
        <v>3</v>
      </c>
      <c r="B50" s="86" t="s">
        <v>51</v>
      </c>
      <c r="C50" s="99" t="s">
        <v>502</v>
      </c>
      <c r="D50" s="94">
        <v>62712.129000000001</v>
      </c>
      <c r="E50" s="98">
        <v>59538.04</v>
      </c>
      <c r="F50" s="77"/>
      <c r="G50" s="92"/>
      <c r="H50" s="77"/>
    </row>
    <row r="51" spans="1:8">
      <c r="A51" s="86" t="s">
        <v>3</v>
      </c>
      <c r="B51" s="86" t="s">
        <v>67</v>
      </c>
      <c r="C51" s="93" t="s">
        <v>517</v>
      </c>
      <c r="D51" s="98">
        <v>824.2</v>
      </c>
      <c r="E51" s="98">
        <v>801.10400000000004</v>
      </c>
      <c r="F51" s="77"/>
      <c r="G51" s="92"/>
      <c r="H51" s="77"/>
    </row>
    <row r="52" spans="1:8">
      <c r="A52" s="89" t="s">
        <v>4</v>
      </c>
      <c r="B52" s="89" t="s">
        <v>17</v>
      </c>
      <c r="C52" s="90" t="s">
        <v>530</v>
      </c>
      <c r="D52" s="105">
        <f>D54+D55+D53</f>
        <v>33219.027000000002</v>
      </c>
      <c r="E52" s="105">
        <f t="shared" ref="E52" si="5">E54+E55+E53</f>
        <v>31366.112999999998</v>
      </c>
      <c r="F52" s="77"/>
      <c r="G52" s="92"/>
      <c r="H52" s="77"/>
    </row>
    <row r="53" spans="1:8">
      <c r="A53" s="86" t="s">
        <v>4</v>
      </c>
      <c r="B53" s="86" t="s">
        <v>16</v>
      </c>
      <c r="C53" s="99" t="s">
        <v>808</v>
      </c>
      <c r="D53" s="94">
        <v>1392.191</v>
      </c>
      <c r="E53" s="94">
        <v>1392.191</v>
      </c>
      <c r="F53" s="77"/>
      <c r="G53" s="92"/>
      <c r="H53" s="77"/>
    </row>
    <row r="54" spans="1:8">
      <c r="A54" s="86" t="s">
        <v>4</v>
      </c>
      <c r="B54" s="86" t="s">
        <v>19</v>
      </c>
      <c r="C54" s="99" t="s">
        <v>540</v>
      </c>
      <c r="D54" s="94">
        <v>12240.277</v>
      </c>
      <c r="E54" s="98">
        <v>11618.457</v>
      </c>
      <c r="F54" s="77"/>
      <c r="G54" s="92"/>
      <c r="H54" s="77"/>
    </row>
    <row r="55" spans="1:8">
      <c r="A55" s="86" t="s">
        <v>4</v>
      </c>
      <c r="B55" s="86" t="s">
        <v>41</v>
      </c>
      <c r="C55" s="99" t="s">
        <v>555</v>
      </c>
      <c r="D55" s="98">
        <v>19586.559000000001</v>
      </c>
      <c r="E55" s="98">
        <v>18355.465</v>
      </c>
      <c r="F55" s="77"/>
      <c r="G55" s="92"/>
      <c r="H55" s="77"/>
    </row>
    <row r="56" spans="1:8">
      <c r="A56" s="89" t="s">
        <v>5</v>
      </c>
      <c r="B56" s="89" t="s">
        <v>17</v>
      </c>
      <c r="C56" s="90" t="s">
        <v>562</v>
      </c>
      <c r="D56" s="101">
        <f>D57</f>
        <v>4686.6480000000001</v>
      </c>
      <c r="E56" s="101">
        <f>E57</f>
        <v>4666.357</v>
      </c>
      <c r="F56" s="77"/>
      <c r="G56" s="92"/>
      <c r="H56" s="77"/>
    </row>
    <row r="57" spans="1:8">
      <c r="A57" s="86" t="s">
        <v>5</v>
      </c>
      <c r="B57" s="86" t="s">
        <v>51</v>
      </c>
      <c r="C57" s="99" t="s">
        <v>563</v>
      </c>
      <c r="D57" s="98">
        <v>4686.6480000000001</v>
      </c>
      <c r="E57" s="98">
        <v>4666.357</v>
      </c>
      <c r="F57" s="77"/>
      <c r="G57" s="92"/>
      <c r="H57" s="77"/>
    </row>
    <row r="58" spans="1:8" ht="18" customHeight="1">
      <c r="A58" s="73" t="s">
        <v>77</v>
      </c>
      <c r="B58" s="73" t="s">
        <v>17</v>
      </c>
      <c r="C58" s="110" t="s">
        <v>607</v>
      </c>
      <c r="D58" s="91">
        <f>D59</f>
        <v>38</v>
      </c>
      <c r="E58" s="91">
        <f>E59</f>
        <v>38</v>
      </c>
      <c r="F58" s="77"/>
      <c r="G58" s="92"/>
      <c r="H58" s="77"/>
    </row>
    <row r="59" spans="1:8" ht="18" customHeight="1" thickBot="1">
      <c r="A59" s="88" t="s">
        <v>77</v>
      </c>
      <c r="B59" s="88" t="s">
        <v>16</v>
      </c>
      <c r="C59" s="93" t="s">
        <v>608</v>
      </c>
      <c r="D59" s="111">
        <v>38</v>
      </c>
      <c r="E59" s="111">
        <v>38</v>
      </c>
      <c r="F59" s="77"/>
      <c r="G59" s="92"/>
      <c r="H59" s="77"/>
    </row>
    <row r="60" spans="1:8" ht="14.25" customHeight="1" thickBot="1">
      <c r="A60" s="112"/>
      <c r="B60" s="113"/>
      <c r="C60" s="80" t="s">
        <v>779</v>
      </c>
      <c r="D60" s="114">
        <f>D13+D23+D26+D32+D37+D44+D47+D52+D56+D58+D21</f>
        <v>3942122.22</v>
      </c>
      <c r="E60" s="114">
        <f t="shared" ref="E60" si="6">E13+E23+E26+E32+E37+E44+E47+E52+E56+E58+E21</f>
        <v>3843738.0120000001</v>
      </c>
      <c r="F60" s="115"/>
      <c r="G60" s="115"/>
      <c r="H60" s="77"/>
    </row>
    <row r="61" spans="1:8" hidden="1">
      <c r="D61" s="70">
        <v>3946797.852</v>
      </c>
      <c r="E61" s="71">
        <v>3019682.9070000001</v>
      </c>
      <c r="F61" s="77"/>
      <c r="G61" s="77"/>
      <c r="H61" s="77"/>
    </row>
    <row r="62" spans="1:8" hidden="1">
      <c r="D62" s="117">
        <f>D60-D61</f>
        <v>-4675.6319999997504</v>
      </c>
      <c r="E62" s="117">
        <f t="shared" ref="E62" si="7">E60-E61</f>
        <v>824055.10499999998</v>
      </c>
      <c r="F62" s="77"/>
      <c r="G62" s="77"/>
      <c r="H62" s="77"/>
    </row>
  </sheetData>
  <mergeCells count="5">
    <mergeCell ref="B9:E9"/>
    <mergeCell ref="A10:A11"/>
    <mergeCell ref="B10:B11"/>
    <mergeCell ref="C10:C11"/>
    <mergeCell ref="D10:E10"/>
  </mergeCells>
  <pageMargins left="0.35433070866141736" right="0.19685039370078741" top="0.31496062992125984" bottom="0.15748031496062992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68"/>
  <sheetViews>
    <sheetView workbookViewId="0">
      <selection activeCell="E3" sqref="E3"/>
    </sheetView>
  </sheetViews>
  <sheetFormatPr defaultColWidth="8.85546875" defaultRowHeight="12"/>
  <cols>
    <col min="1" max="1" width="10.85546875" style="76" customWidth="1"/>
    <col min="2" max="2" width="6.140625" style="76" customWidth="1"/>
    <col min="3" max="3" width="51.42578125" style="76" customWidth="1"/>
    <col min="4" max="4" width="13.85546875" style="76" customWidth="1"/>
    <col min="5" max="5" width="14" style="118" customWidth="1"/>
    <col min="6" max="6" width="8.85546875" style="118" customWidth="1"/>
    <col min="7" max="16384" width="8.85546875" style="118"/>
  </cols>
  <sheetData>
    <row r="1" spans="1:6" ht="12.75">
      <c r="E1" s="206" t="s">
        <v>809</v>
      </c>
    </row>
    <row r="2" spans="1:6" ht="12.75">
      <c r="E2" s="207" t="s">
        <v>892</v>
      </c>
    </row>
    <row r="3" spans="1:6" ht="12.75">
      <c r="E3" s="207" t="s">
        <v>907</v>
      </c>
    </row>
    <row r="4" spans="1:6" ht="12.75">
      <c r="E4" s="208" t="s">
        <v>903</v>
      </c>
    </row>
    <row r="5" spans="1:6" ht="12.75">
      <c r="E5" s="208" t="s">
        <v>904</v>
      </c>
      <c r="F5" s="119"/>
    </row>
    <row r="6" spans="1:6" ht="15">
      <c r="E6" s="82"/>
      <c r="F6" s="119"/>
    </row>
    <row r="7" spans="1:6">
      <c r="C7" s="75"/>
      <c r="E7" s="75"/>
      <c r="F7" s="120"/>
    </row>
    <row r="8" spans="1:6" ht="46.5" customHeight="1">
      <c r="A8" s="251" t="s">
        <v>900</v>
      </c>
      <c r="B8" s="252"/>
      <c r="C8" s="252"/>
      <c r="D8" s="252"/>
      <c r="E8" s="252"/>
    </row>
    <row r="9" spans="1:6" ht="20.25" customHeight="1">
      <c r="A9" s="253" t="s">
        <v>10</v>
      </c>
      <c r="B9" s="245" t="s">
        <v>810</v>
      </c>
      <c r="C9" s="245" t="s">
        <v>12</v>
      </c>
      <c r="D9" s="249" t="s">
        <v>13</v>
      </c>
      <c r="E9" s="250"/>
    </row>
    <row r="10" spans="1:6" ht="24.75" customHeight="1">
      <c r="A10" s="254"/>
      <c r="B10" s="254"/>
      <c r="C10" s="254"/>
      <c r="D10" s="85" t="s">
        <v>894</v>
      </c>
      <c r="E10" s="85" t="s">
        <v>895</v>
      </c>
    </row>
    <row r="11" spans="1:6">
      <c r="A11" s="86" t="s">
        <v>804</v>
      </c>
      <c r="B11" s="86" t="s">
        <v>805</v>
      </c>
      <c r="C11" s="88">
        <v>3</v>
      </c>
      <c r="D11" s="88">
        <v>4</v>
      </c>
      <c r="E11" s="121">
        <v>5</v>
      </c>
    </row>
    <row r="12" spans="1:6">
      <c r="A12" s="86"/>
      <c r="B12" s="86"/>
      <c r="C12" s="73" t="s">
        <v>811</v>
      </c>
      <c r="D12" s="122">
        <f>D13+D16+D19+D21+D25+D29+D31+D34+D38+D40+D43+D46</f>
        <v>3929515.4350000005</v>
      </c>
      <c r="E12" s="122">
        <f>E13+E16+E19+E21+E25+E29+E31+E34+E38+E40+E43+E46</f>
        <v>3831800.6859999993</v>
      </c>
    </row>
    <row r="13" spans="1:6" ht="26.45" customHeight="1">
      <c r="A13" s="11" t="s">
        <v>380</v>
      </c>
      <c r="B13" s="24"/>
      <c r="C13" s="13" t="s">
        <v>381</v>
      </c>
      <c r="D13" s="14">
        <f>D14+D15</f>
        <v>1999599.2660000001</v>
      </c>
      <c r="E13" s="14">
        <f>E14+E15</f>
        <v>1972881.3470000001</v>
      </c>
    </row>
    <row r="14" spans="1:6" ht="24">
      <c r="A14" s="5" t="s">
        <v>380</v>
      </c>
      <c r="B14" s="4">
        <v>675</v>
      </c>
      <c r="C14" s="3" t="s">
        <v>812</v>
      </c>
      <c r="D14" s="18">
        <v>1834662.848</v>
      </c>
      <c r="E14" s="18">
        <v>1828195.155</v>
      </c>
    </row>
    <row r="15" spans="1:6" ht="24">
      <c r="A15" s="5" t="s">
        <v>380</v>
      </c>
      <c r="B15" s="4">
        <v>601</v>
      </c>
      <c r="C15" s="3" t="s">
        <v>15</v>
      </c>
      <c r="D15" s="18">
        <v>164936.41800000001</v>
      </c>
      <c r="E15" s="18">
        <v>144686.19200000001</v>
      </c>
    </row>
    <row r="16" spans="1:6" ht="26.45" customHeight="1">
      <c r="A16" s="36" t="s">
        <v>402</v>
      </c>
      <c r="B16" s="24"/>
      <c r="C16" s="13" t="s">
        <v>813</v>
      </c>
      <c r="D16" s="14">
        <f>D17+D18</f>
        <v>333329.96300000005</v>
      </c>
      <c r="E16" s="14">
        <f t="shared" ref="E16" si="0">E17+E18</f>
        <v>327935.31700000004</v>
      </c>
    </row>
    <row r="17" spans="1:5" ht="24">
      <c r="A17" s="5" t="s">
        <v>402</v>
      </c>
      <c r="B17" s="4">
        <v>601</v>
      </c>
      <c r="C17" s="3" t="s">
        <v>15</v>
      </c>
      <c r="D17" s="18">
        <v>328154.96000000002</v>
      </c>
      <c r="E17" s="18">
        <v>322784.33</v>
      </c>
    </row>
    <row r="18" spans="1:5" ht="24">
      <c r="A18" s="5" t="s">
        <v>402</v>
      </c>
      <c r="B18" s="4">
        <v>744</v>
      </c>
      <c r="C18" s="3" t="s">
        <v>775</v>
      </c>
      <c r="D18" s="18">
        <v>5175.0029999999997</v>
      </c>
      <c r="E18" s="18">
        <v>5150.9870000000001</v>
      </c>
    </row>
    <row r="19" spans="1:5" ht="36">
      <c r="A19" s="11" t="s">
        <v>165</v>
      </c>
      <c r="B19" s="123"/>
      <c r="C19" s="124" t="s">
        <v>166</v>
      </c>
      <c r="D19" s="14">
        <f>D20</f>
        <v>472275.86200000002</v>
      </c>
      <c r="E19" s="14">
        <f>E20</f>
        <v>444217.94199999998</v>
      </c>
    </row>
    <row r="20" spans="1:5" ht="24">
      <c r="A20" s="5" t="s">
        <v>165</v>
      </c>
      <c r="B20" s="4">
        <v>601</v>
      </c>
      <c r="C20" s="3" t="s">
        <v>15</v>
      </c>
      <c r="D20" s="18">
        <v>472275.86200000002</v>
      </c>
      <c r="E20" s="18">
        <v>444217.94199999998</v>
      </c>
    </row>
    <row r="21" spans="1:5" ht="25.15" customHeight="1">
      <c r="A21" s="11" t="s">
        <v>532</v>
      </c>
      <c r="B21" s="123"/>
      <c r="C21" s="124" t="s">
        <v>533</v>
      </c>
      <c r="D21" s="14">
        <f>D22+D23+D24</f>
        <v>21691.003999999997</v>
      </c>
      <c r="E21" s="14">
        <f>E22+E23+E24</f>
        <v>19838.09</v>
      </c>
    </row>
    <row r="22" spans="1:5" ht="24">
      <c r="A22" s="5" t="s">
        <v>532</v>
      </c>
      <c r="B22" s="32" t="s">
        <v>814</v>
      </c>
      <c r="C22" s="3" t="s">
        <v>15</v>
      </c>
      <c r="D22" s="18">
        <v>18643.956999999999</v>
      </c>
      <c r="E22" s="18">
        <v>16800.157999999999</v>
      </c>
    </row>
    <row r="23" spans="1:5" ht="24">
      <c r="A23" s="5" t="s">
        <v>532</v>
      </c>
      <c r="B23" s="32" t="s">
        <v>815</v>
      </c>
      <c r="C23" s="3" t="s">
        <v>812</v>
      </c>
      <c r="D23" s="18">
        <v>2563.143</v>
      </c>
      <c r="E23" s="18">
        <v>2563.0430000000001</v>
      </c>
    </row>
    <row r="24" spans="1:5" ht="24">
      <c r="A24" s="5" t="s">
        <v>532</v>
      </c>
      <c r="B24" s="4">
        <v>743</v>
      </c>
      <c r="C24" s="3" t="s">
        <v>774</v>
      </c>
      <c r="D24" s="18">
        <v>483.904</v>
      </c>
      <c r="E24" s="18">
        <v>474.88900000000001</v>
      </c>
    </row>
    <row r="25" spans="1:5" ht="35.450000000000003" customHeight="1">
      <c r="A25" s="11" t="s">
        <v>465</v>
      </c>
      <c r="B25" s="24"/>
      <c r="C25" s="13" t="s">
        <v>466</v>
      </c>
      <c r="D25" s="14">
        <f>D26+D27+D28</f>
        <v>13036.64</v>
      </c>
      <c r="E25" s="14">
        <f>E26+E27+E28</f>
        <v>12992.021999999999</v>
      </c>
    </row>
    <row r="26" spans="1:5" ht="24">
      <c r="A26" s="5" t="s">
        <v>465</v>
      </c>
      <c r="B26" s="4">
        <v>601</v>
      </c>
      <c r="C26" s="3" t="s">
        <v>15</v>
      </c>
      <c r="D26" s="18">
        <v>5135.6729999999998</v>
      </c>
      <c r="E26" s="18">
        <v>5091.2169999999996</v>
      </c>
    </row>
    <row r="27" spans="1:5" ht="24">
      <c r="A27" s="5" t="s">
        <v>465</v>
      </c>
      <c r="B27" s="4">
        <v>675</v>
      </c>
      <c r="C27" s="3" t="s">
        <v>812</v>
      </c>
      <c r="D27" s="131">
        <v>7104.299</v>
      </c>
      <c r="E27" s="18">
        <v>7104.1369999999997</v>
      </c>
    </row>
    <row r="28" spans="1:5" ht="24">
      <c r="A28" s="5" t="s">
        <v>465</v>
      </c>
      <c r="B28" s="4">
        <v>743</v>
      </c>
      <c r="C28" s="3" t="s">
        <v>774</v>
      </c>
      <c r="D28" s="18">
        <v>796.66800000000001</v>
      </c>
      <c r="E28" s="18">
        <v>796.66800000000001</v>
      </c>
    </row>
    <row r="29" spans="1:5" ht="24" customHeight="1">
      <c r="A29" s="11" t="s">
        <v>313</v>
      </c>
      <c r="B29" s="123"/>
      <c r="C29" s="124" t="s">
        <v>314</v>
      </c>
      <c r="D29" s="14">
        <f>D30</f>
        <v>19464.432000000001</v>
      </c>
      <c r="E29" s="14">
        <f t="shared" ref="E29" si="1">E30</f>
        <v>19399.602999999999</v>
      </c>
    </row>
    <row r="30" spans="1:5" ht="24">
      <c r="A30" s="5" t="s">
        <v>313</v>
      </c>
      <c r="B30" s="4">
        <v>601</v>
      </c>
      <c r="C30" s="3" t="s">
        <v>15</v>
      </c>
      <c r="D30" s="18">
        <v>19464.432000000001</v>
      </c>
      <c r="E30" s="18">
        <v>19399.602999999999</v>
      </c>
    </row>
    <row r="31" spans="1:5" ht="35.450000000000003" customHeight="1">
      <c r="A31" s="11" t="s">
        <v>130</v>
      </c>
      <c r="B31" s="24"/>
      <c r="C31" s="13" t="s">
        <v>131</v>
      </c>
      <c r="D31" s="14">
        <f>D32+D33</f>
        <v>15564.995999999999</v>
      </c>
      <c r="E31" s="14">
        <f t="shared" ref="E31" si="2">E32+E33</f>
        <v>13976.618999999999</v>
      </c>
    </row>
    <row r="32" spans="1:5" ht="24">
      <c r="A32" s="5" t="s">
        <v>130</v>
      </c>
      <c r="B32" s="32" t="s">
        <v>814</v>
      </c>
      <c r="C32" s="3" t="s">
        <v>15</v>
      </c>
      <c r="D32" s="18">
        <v>10411.574000000001</v>
      </c>
      <c r="E32" s="18">
        <v>9818.0249999999996</v>
      </c>
    </row>
    <row r="33" spans="1:5" ht="24">
      <c r="A33" s="5" t="s">
        <v>130</v>
      </c>
      <c r="B33" s="4">
        <v>743</v>
      </c>
      <c r="C33" s="3" t="s">
        <v>774</v>
      </c>
      <c r="D33" s="18">
        <v>5153.4219999999996</v>
      </c>
      <c r="E33" s="18">
        <v>4158.5940000000001</v>
      </c>
    </row>
    <row r="34" spans="1:5" ht="23.45" customHeight="1">
      <c r="A34" s="11" t="s">
        <v>21</v>
      </c>
      <c r="B34" s="24"/>
      <c r="C34" s="13" t="s">
        <v>816</v>
      </c>
      <c r="D34" s="14">
        <f>D35+D36+D37</f>
        <v>285065.13700000005</v>
      </c>
      <c r="E34" s="14">
        <f t="shared" ref="E34" si="3">E35+E36+E37</f>
        <v>282851.81099999999</v>
      </c>
    </row>
    <row r="35" spans="1:5" ht="24">
      <c r="A35" s="5" t="s">
        <v>21</v>
      </c>
      <c r="B35" s="4">
        <v>601</v>
      </c>
      <c r="C35" s="3" t="s">
        <v>15</v>
      </c>
      <c r="D35" s="18">
        <v>259477.38800000001</v>
      </c>
      <c r="E35" s="18">
        <v>257299.731</v>
      </c>
    </row>
    <row r="36" spans="1:5" ht="24">
      <c r="A36" s="5" t="s">
        <v>21</v>
      </c>
      <c r="B36" s="30">
        <v>692</v>
      </c>
      <c r="C36" s="31" t="s">
        <v>605</v>
      </c>
      <c r="D36" s="18">
        <v>20683.076000000001</v>
      </c>
      <c r="E36" s="18">
        <v>20647.409</v>
      </c>
    </row>
    <row r="37" spans="1:5" ht="24">
      <c r="A37" s="5" t="s">
        <v>21</v>
      </c>
      <c r="B37" s="4">
        <v>743</v>
      </c>
      <c r="C37" s="3" t="s">
        <v>774</v>
      </c>
      <c r="D37" s="18">
        <v>4904.6729999999998</v>
      </c>
      <c r="E37" s="18">
        <v>4904.6710000000003</v>
      </c>
    </row>
    <row r="38" spans="1:5" ht="25.15" customHeight="1">
      <c r="A38" s="11" t="s">
        <v>223</v>
      </c>
      <c r="B38" s="123"/>
      <c r="C38" s="124" t="s">
        <v>224</v>
      </c>
      <c r="D38" s="14">
        <f>D39</f>
        <v>2273.0639999999999</v>
      </c>
      <c r="E38" s="14">
        <f t="shared" ref="E38" si="4">E39</f>
        <v>2243.4490000000001</v>
      </c>
    </row>
    <row r="39" spans="1:5" ht="24">
      <c r="A39" s="5" t="s">
        <v>223</v>
      </c>
      <c r="B39" s="4">
        <v>601</v>
      </c>
      <c r="C39" s="3" t="s">
        <v>15</v>
      </c>
      <c r="D39" s="18">
        <v>2273.0639999999999</v>
      </c>
      <c r="E39" s="18">
        <v>2243.4490000000001</v>
      </c>
    </row>
    <row r="40" spans="1:5" ht="36">
      <c r="A40" s="11" t="s">
        <v>259</v>
      </c>
      <c r="B40" s="26"/>
      <c r="C40" s="125" t="s">
        <v>905</v>
      </c>
      <c r="D40" s="14">
        <f>D41+D42</f>
        <v>422109.21600000001</v>
      </c>
      <c r="E40" s="14">
        <f t="shared" ref="E40" si="5">E41+E42</f>
        <v>407020.12299999996</v>
      </c>
    </row>
    <row r="41" spans="1:5" ht="24">
      <c r="A41" s="5" t="s">
        <v>259</v>
      </c>
      <c r="B41" s="4">
        <v>601</v>
      </c>
      <c r="C41" s="3" t="s">
        <v>15</v>
      </c>
      <c r="D41" s="18">
        <v>404530.96100000001</v>
      </c>
      <c r="E41" s="18">
        <v>389584.25199999998</v>
      </c>
    </row>
    <row r="42" spans="1:5" ht="24">
      <c r="A42" s="5" t="s">
        <v>259</v>
      </c>
      <c r="B42" s="4">
        <v>745</v>
      </c>
      <c r="C42" s="3" t="s">
        <v>776</v>
      </c>
      <c r="D42" s="18">
        <v>17578.255000000001</v>
      </c>
      <c r="E42" s="18">
        <v>17435.870999999999</v>
      </c>
    </row>
    <row r="43" spans="1:5" ht="34.9" customHeight="1">
      <c r="A43" s="11" t="s">
        <v>104</v>
      </c>
      <c r="B43" s="24"/>
      <c r="C43" s="13" t="s">
        <v>105</v>
      </c>
      <c r="D43" s="14">
        <f>D45+D44</f>
        <v>24592.29</v>
      </c>
      <c r="E43" s="14">
        <f t="shared" ref="E43" si="6">E45+E44</f>
        <v>23735.507999999998</v>
      </c>
    </row>
    <row r="44" spans="1:5" ht="24">
      <c r="A44" s="5" t="s">
        <v>104</v>
      </c>
      <c r="B44" s="4">
        <v>601</v>
      </c>
      <c r="C44" s="3" t="s">
        <v>15</v>
      </c>
      <c r="D44" s="18">
        <v>2099.4499999999998</v>
      </c>
      <c r="E44" s="18">
        <v>1453.029</v>
      </c>
    </row>
    <row r="45" spans="1:5" ht="27" customHeight="1">
      <c r="A45" s="5" t="s">
        <v>104</v>
      </c>
      <c r="B45" s="20">
        <v>619</v>
      </c>
      <c r="C45" s="3" t="s">
        <v>580</v>
      </c>
      <c r="D45" s="18">
        <v>22492.84</v>
      </c>
      <c r="E45" s="18">
        <v>22282.478999999999</v>
      </c>
    </row>
    <row r="46" spans="1:5" ht="36">
      <c r="A46" s="11" t="s">
        <v>114</v>
      </c>
      <c r="B46" s="24"/>
      <c r="C46" s="13" t="s">
        <v>115</v>
      </c>
      <c r="D46" s="14">
        <f>D47+D48</f>
        <v>320513.565</v>
      </c>
      <c r="E46" s="14">
        <f t="shared" ref="E46" si="7">E47+E48</f>
        <v>304708.85499999998</v>
      </c>
    </row>
    <row r="47" spans="1:5" ht="24">
      <c r="A47" s="5" t="s">
        <v>114</v>
      </c>
      <c r="B47" s="4">
        <v>601</v>
      </c>
      <c r="C47" s="3" t="s">
        <v>15</v>
      </c>
      <c r="D47" s="18">
        <v>199174.538</v>
      </c>
      <c r="E47" s="18">
        <v>192149.908</v>
      </c>
    </row>
    <row r="48" spans="1:5" ht="24">
      <c r="A48" s="5" t="s">
        <v>114</v>
      </c>
      <c r="B48" s="4">
        <v>743</v>
      </c>
      <c r="C48" s="3" t="s">
        <v>774</v>
      </c>
      <c r="D48" s="18">
        <v>121339.027</v>
      </c>
      <c r="E48" s="18">
        <v>112558.947</v>
      </c>
    </row>
    <row r="49" spans="1:5" ht="30">
      <c r="A49" s="126" t="s">
        <v>35</v>
      </c>
      <c r="B49" s="127"/>
      <c r="C49" s="128" t="s">
        <v>36</v>
      </c>
      <c r="D49" s="10">
        <f>D50+D63+D52+D57</f>
        <v>12606.785</v>
      </c>
      <c r="E49" s="10">
        <f>E50+E63+E52+E57</f>
        <v>11937.326000000001</v>
      </c>
    </row>
    <row r="50" spans="1:5" ht="18.600000000000001" customHeight="1">
      <c r="A50" s="11" t="s">
        <v>70</v>
      </c>
      <c r="B50" s="11"/>
      <c r="C50" s="13" t="s">
        <v>71</v>
      </c>
      <c r="D50" s="14">
        <f>D51</f>
        <v>1000</v>
      </c>
      <c r="E50" s="14">
        <f t="shared" ref="E50" si="8">E51</f>
        <v>429.815</v>
      </c>
    </row>
    <row r="51" spans="1:5" ht="24">
      <c r="A51" s="5" t="s">
        <v>70</v>
      </c>
      <c r="B51" s="4">
        <v>601</v>
      </c>
      <c r="C51" s="3" t="s">
        <v>15</v>
      </c>
      <c r="D51" s="18">
        <v>1000</v>
      </c>
      <c r="E51" s="18">
        <v>429.815</v>
      </c>
    </row>
    <row r="52" spans="1:5" ht="26.45" customHeight="1">
      <c r="A52" s="11" t="s">
        <v>609</v>
      </c>
      <c r="B52" s="24"/>
      <c r="C52" s="13" t="s">
        <v>610</v>
      </c>
      <c r="D52" s="14">
        <f>D54+D53+D55+D56</f>
        <v>1232</v>
      </c>
      <c r="E52" s="14">
        <f t="shared" ref="E52" si="9">E54+E53+E55+E56</f>
        <v>1229.181</v>
      </c>
    </row>
    <row r="53" spans="1:5" ht="24">
      <c r="A53" s="5" t="s">
        <v>609</v>
      </c>
      <c r="B53" s="4">
        <v>601</v>
      </c>
      <c r="C53" s="3" t="s">
        <v>15</v>
      </c>
      <c r="D53" s="18">
        <v>167</v>
      </c>
      <c r="E53" s="18">
        <v>165.35300000000001</v>
      </c>
    </row>
    <row r="54" spans="1:5" ht="24">
      <c r="A54" s="5" t="s">
        <v>609</v>
      </c>
      <c r="B54" s="30">
        <v>692</v>
      </c>
      <c r="C54" s="31" t="s">
        <v>605</v>
      </c>
      <c r="D54" s="18">
        <v>38</v>
      </c>
      <c r="E54" s="18">
        <v>38</v>
      </c>
    </row>
    <row r="55" spans="1:5" ht="24">
      <c r="A55" s="5" t="s">
        <v>609</v>
      </c>
      <c r="B55" s="4">
        <v>675</v>
      </c>
      <c r="C55" s="3" t="s">
        <v>812</v>
      </c>
      <c r="D55" s="18">
        <v>993</v>
      </c>
      <c r="E55" s="18">
        <v>992</v>
      </c>
    </row>
    <row r="56" spans="1:5" ht="24">
      <c r="A56" s="5" t="s">
        <v>609</v>
      </c>
      <c r="B56" s="4">
        <v>743</v>
      </c>
      <c r="C56" s="3" t="s">
        <v>774</v>
      </c>
      <c r="D56" s="18">
        <v>34</v>
      </c>
      <c r="E56" s="18">
        <v>33.828000000000003</v>
      </c>
    </row>
    <row r="57" spans="1:5" ht="26.45" customHeight="1">
      <c r="A57" s="11" t="s">
        <v>886</v>
      </c>
      <c r="B57" s="24"/>
      <c r="C57" s="13" t="s">
        <v>890</v>
      </c>
      <c r="D57" s="14">
        <f>SUM(D58:D62)</f>
        <v>927.84500000000003</v>
      </c>
      <c r="E57" s="14">
        <f>SUM(E58:E62)</f>
        <v>927.8420000000001</v>
      </c>
    </row>
    <row r="58" spans="1:5" ht="24">
      <c r="A58" s="5" t="s">
        <v>886</v>
      </c>
      <c r="B58" s="4">
        <v>601</v>
      </c>
      <c r="C58" s="201" t="s">
        <v>15</v>
      </c>
      <c r="D58" s="18">
        <v>463.92200000000003</v>
      </c>
      <c r="E58" s="18">
        <v>463.92099999999999</v>
      </c>
    </row>
    <row r="59" spans="1:5" ht="23.45" customHeight="1">
      <c r="A59" s="5" t="s">
        <v>886</v>
      </c>
      <c r="B59" s="20">
        <v>619</v>
      </c>
      <c r="C59" s="201" t="s">
        <v>580</v>
      </c>
      <c r="D59" s="18">
        <v>209.51300000000001</v>
      </c>
      <c r="E59" s="18">
        <v>209.51300000000001</v>
      </c>
    </row>
    <row r="60" spans="1:5" ht="24">
      <c r="A60" s="5" t="s">
        <v>886</v>
      </c>
      <c r="B60" s="30">
        <v>692</v>
      </c>
      <c r="C60" s="31" t="s">
        <v>605</v>
      </c>
      <c r="D60" s="18">
        <v>224.47800000000001</v>
      </c>
      <c r="E60" s="18">
        <v>224.47800000000001</v>
      </c>
    </row>
    <row r="61" spans="1:5" ht="24">
      <c r="A61" s="5" t="s">
        <v>886</v>
      </c>
      <c r="B61" s="4">
        <v>675</v>
      </c>
      <c r="C61" s="201" t="s">
        <v>812</v>
      </c>
      <c r="D61" s="18">
        <v>14.965999999999999</v>
      </c>
      <c r="E61" s="18">
        <v>14.965</v>
      </c>
    </row>
    <row r="62" spans="1:5" ht="24">
      <c r="A62" s="5" t="s">
        <v>886</v>
      </c>
      <c r="B62" s="4">
        <v>744</v>
      </c>
      <c r="C62" s="201" t="s">
        <v>775</v>
      </c>
      <c r="D62" s="18">
        <v>14.965999999999999</v>
      </c>
      <c r="E62" s="18">
        <v>14.965</v>
      </c>
    </row>
    <row r="63" spans="1:5" ht="36">
      <c r="A63" s="11" t="s">
        <v>37</v>
      </c>
      <c r="B63" s="24"/>
      <c r="C63" s="13" t="s">
        <v>38</v>
      </c>
      <c r="D63" s="14">
        <f>D65+D66+D64</f>
        <v>9446.94</v>
      </c>
      <c r="E63" s="14">
        <f t="shared" ref="E63" si="10">E65+E66+E64</f>
        <v>9350.4879999999994</v>
      </c>
    </row>
    <row r="64" spans="1:5" ht="24">
      <c r="A64" s="5" t="s">
        <v>37</v>
      </c>
      <c r="B64" s="4">
        <v>601</v>
      </c>
      <c r="C64" s="3" t="s">
        <v>15</v>
      </c>
      <c r="D64" s="18">
        <v>879</v>
      </c>
      <c r="E64" s="18">
        <v>879</v>
      </c>
    </row>
    <row r="65" spans="1:5">
      <c r="A65" s="5" t="s">
        <v>37</v>
      </c>
      <c r="B65" s="4">
        <v>742</v>
      </c>
      <c r="C65" s="3" t="s">
        <v>573</v>
      </c>
      <c r="D65" s="18">
        <v>7700.74</v>
      </c>
      <c r="E65" s="18">
        <v>7626.7049999999999</v>
      </c>
    </row>
    <row r="66" spans="1:5" ht="12.75" thickBot="1">
      <c r="A66" s="5" t="s">
        <v>37</v>
      </c>
      <c r="B66" s="20">
        <v>736</v>
      </c>
      <c r="C66" s="3" t="s">
        <v>769</v>
      </c>
      <c r="D66" s="18">
        <v>867.2</v>
      </c>
      <c r="E66" s="18">
        <v>844.78300000000002</v>
      </c>
    </row>
    <row r="67" spans="1:5" ht="12.75" thickBot="1">
      <c r="A67" s="88"/>
      <c r="B67" s="88"/>
      <c r="C67" s="80" t="s">
        <v>779</v>
      </c>
      <c r="D67" s="10">
        <f>D49+D12</f>
        <v>3942122.2200000007</v>
      </c>
      <c r="E67" s="10">
        <f>E49+E12</f>
        <v>3843738.0119999992</v>
      </c>
    </row>
    <row r="68" spans="1:5">
      <c r="D68" s="116"/>
      <c r="E68" s="130"/>
    </row>
  </sheetData>
  <mergeCells count="5">
    <mergeCell ref="A8:E8"/>
    <mergeCell ref="A9:A10"/>
    <mergeCell ref="B9:B10"/>
    <mergeCell ref="C9:C10"/>
    <mergeCell ref="D9:E9"/>
  </mergeCells>
  <pageMargins left="0.47244094488188981" right="0.23622047244094491" top="0.7" bottom="0.15748031496062992" header="0.73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"/>
  <sheetViews>
    <sheetView tabSelected="1" workbookViewId="0">
      <selection activeCell="I3" sqref="I3"/>
    </sheetView>
  </sheetViews>
  <sheetFormatPr defaultColWidth="9.140625" defaultRowHeight="15"/>
  <cols>
    <col min="1" max="1" width="4.7109375" style="137" customWidth="1"/>
    <col min="2" max="2" width="30" style="137" customWidth="1"/>
    <col min="3" max="3" width="11.28515625" style="138" customWidth="1"/>
    <col min="4" max="4" width="12.140625" style="138" customWidth="1"/>
    <col min="5" max="5" width="12.85546875" style="138" customWidth="1"/>
    <col min="6" max="6" width="15.28515625" style="74" customWidth="1"/>
    <col min="7" max="7" width="10.7109375" style="74" customWidth="1"/>
    <col min="8" max="8" width="9.140625" style="74"/>
    <col min="9" max="9" width="36.140625" style="74" customWidth="1"/>
    <col min="10" max="16384" width="9.140625" style="74"/>
  </cols>
  <sheetData>
    <row r="1" spans="1:9">
      <c r="I1" s="206" t="s">
        <v>901</v>
      </c>
    </row>
    <row r="2" spans="1:9">
      <c r="I2" s="207" t="s">
        <v>892</v>
      </c>
    </row>
    <row r="3" spans="1:9">
      <c r="I3" s="207" t="s">
        <v>907</v>
      </c>
    </row>
    <row r="4" spans="1:9">
      <c r="I4" s="208" t="s">
        <v>903</v>
      </c>
    </row>
    <row r="5" spans="1:9">
      <c r="I5" s="208" t="s">
        <v>904</v>
      </c>
    </row>
    <row r="8" spans="1:9" ht="27" customHeight="1">
      <c r="A8" s="139"/>
      <c r="B8" s="255" t="s">
        <v>902</v>
      </c>
      <c r="C8" s="256"/>
      <c r="D8" s="257"/>
      <c r="E8" s="257"/>
      <c r="F8" s="257"/>
      <c r="G8" s="257"/>
      <c r="H8" s="257"/>
      <c r="I8" s="258"/>
    </row>
    <row r="9" spans="1:9" ht="18.75" customHeight="1">
      <c r="A9" s="259" t="s">
        <v>874</v>
      </c>
      <c r="B9" s="261" t="s">
        <v>875</v>
      </c>
      <c r="C9" s="263" t="s">
        <v>876</v>
      </c>
      <c r="D9" s="265" t="s">
        <v>13</v>
      </c>
      <c r="E9" s="266"/>
      <c r="F9" s="267" t="s">
        <v>877</v>
      </c>
      <c r="G9" s="268"/>
      <c r="H9" s="268"/>
      <c r="I9" s="269"/>
    </row>
    <row r="10" spans="1:9" ht="27.75" customHeight="1">
      <c r="A10" s="260"/>
      <c r="B10" s="262"/>
      <c r="C10" s="264"/>
      <c r="D10" s="140" t="s">
        <v>894</v>
      </c>
      <c r="E10" s="140" t="s">
        <v>895</v>
      </c>
      <c r="F10" s="270"/>
      <c r="G10" s="271"/>
      <c r="H10" s="271"/>
      <c r="I10" s="272"/>
    </row>
    <row r="11" spans="1:9">
      <c r="A11" s="140">
        <v>1</v>
      </c>
      <c r="B11" s="140">
        <v>2</v>
      </c>
      <c r="C11" s="140">
        <v>4</v>
      </c>
      <c r="D11" s="140">
        <v>6</v>
      </c>
      <c r="E11" s="140">
        <v>7</v>
      </c>
      <c r="F11" s="141">
        <v>9</v>
      </c>
      <c r="G11" s="141">
        <v>10</v>
      </c>
      <c r="H11" s="141">
        <v>11</v>
      </c>
      <c r="I11" s="141">
        <v>12</v>
      </c>
    </row>
    <row r="12" spans="1:9" ht="96" customHeight="1">
      <c r="A12" s="142">
        <v>1</v>
      </c>
      <c r="B12" s="209" t="s">
        <v>486</v>
      </c>
      <c r="C12" s="210" t="s">
        <v>485</v>
      </c>
      <c r="D12" s="211">
        <v>3540.2809999999999</v>
      </c>
      <c r="E12" s="212">
        <v>3540.28</v>
      </c>
      <c r="F12" s="213" t="s">
        <v>884</v>
      </c>
      <c r="G12" s="214">
        <v>45251</v>
      </c>
      <c r="H12" s="213">
        <v>63</v>
      </c>
      <c r="I12" s="215" t="s">
        <v>878</v>
      </c>
    </row>
    <row r="13" spans="1:9" ht="59.45" customHeight="1">
      <c r="A13" s="142">
        <v>2</v>
      </c>
      <c r="B13" s="209" t="s">
        <v>521</v>
      </c>
      <c r="C13" s="210" t="s">
        <v>520</v>
      </c>
      <c r="D13" s="216">
        <v>207</v>
      </c>
      <c r="E13" s="216">
        <v>183.904</v>
      </c>
      <c r="F13" s="217" t="s">
        <v>879</v>
      </c>
      <c r="G13" s="218">
        <v>45225</v>
      </c>
      <c r="H13" s="217">
        <v>47</v>
      </c>
      <c r="I13" s="219" t="s">
        <v>880</v>
      </c>
    </row>
    <row r="14" spans="1:9" ht="162.6" customHeight="1" thickBot="1">
      <c r="A14" s="142">
        <v>3</v>
      </c>
      <c r="B14" s="209" t="s">
        <v>491</v>
      </c>
      <c r="C14" s="210" t="s">
        <v>490</v>
      </c>
      <c r="D14" s="212">
        <v>9108</v>
      </c>
      <c r="E14" s="212">
        <v>8656.8050000000003</v>
      </c>
      <c r="F14" s="220" t="s">
        <v>881</v>
      </c>
      <c r="G14" s="221">
        <v>42361</v>
      </c>
      <c r="H14" s="220" t="s">
        <v>882</v>
      </c>
      <c r="I14" s="222" t="s">
        <v>883</v>
      </c>
    </row>
    <row r="15" spans="1:9" ht="16.5" thickBot="1">
      <c r="A15" s="143"/>
      <c r="B15" s="80" t="s">
        <v>779</v>
      </c>
      <c r="C15" s="223"/>
      <c r="D15" s="224">
        <f>D12+D13+D14</f>
        <v>12855.280999999999</v>
      </c>
      <c r="E15" s="224">
        <f>E12+E13+E14</f>
        <v>12380.989000000001</v>
      </c>
      <c r="F15" s="225"/>
      <c r="G15" s="225"/>
      <c r="H15" s="225"/>
      <c r="I15" s="226"/>
    </row>
  </sheetData>
  <mergeCells count="6">
    <mergeCell ref="B8:I8"/>
    <mergeCell ref="A9:A10"/>
    <mergeCell ref="B9:B10"/>
    <mergeCell ref="C9:C10"/>
    <mergeCell ref="D9:E9"/>
    <mergeCell ref="F9:I10"/>
  </mergeCells>
  <pageMargins left="0.31496062992125984" right="0.11811023622047245" top="0.15748031496062992" bottom="0.15748031496062992" header="0.19685039370078741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ВЕД</vt:lpstr>
      <vt:lpstr>Прил</vt:lpstr>
      <vt:lpstr>Раз.под.</vt:lpstr>
      <vt:lpstr>МП</vt:lpstr>
      <vt:lpstr>Публич.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2025-05-29T06:19:48Z</dcterms:modified>
</cp:coreProperties>
</file>