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Приложение 5" sheetId="1" r:id="rId1"/>
    <sheet name="Подпрограммы" sheetId="2" r:id="rId2"/>
  </sheets>
  <definedNames>
    <definedName name="Excel_BuiltIn_Print_Area_1">'Приложение 5'!$A$2:$AJ$88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4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36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<sst xmlns="http://schemas.openxmlformats.org/spreadsheetml/2006/main" count="205" uniqueCount="119">
  <si>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</si>
  <si>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</si>
  <si>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</si>
  <si>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</si>
  <si>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</si>
  <si>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</si>
  <si>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</si>
  <si>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</si>
  <si>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</si>
  <si>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</si>
  <si>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</si>
  <si>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</si>
  <si>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</si>
  <si>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</si>
  <si>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</si>
  <si>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</si>
  <si>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</si>
  <si>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</si>
  <si>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</si>
  <si>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</si>
  <si>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</si>
  <si>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</si>
  <si>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</si>
  <si>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</si>
  <si>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</si>
  <si>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</si>
  <si>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</si>
  <si>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</si>
  <si>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</si>
  <si>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</si>
  <si>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</si>
  <si>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</si>
  <si>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</si>
  <si>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</si>
  <si>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</si>
  <si>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</si>
  <si>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</si>
  <si>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</si>
  <si>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</si>
  <si>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</si>
  <si>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</si>
  <si>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</si>
  <si>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</si>
  <si>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</si>
  <si>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</si>
  <si>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</si>
  <si>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</si>
  <si>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</si>
  <si>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</si>
  <si>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</si>
  <si>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</si>
  <si>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</si>
  <si>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</si>
  <si>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</si>
  <si>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</si>
  <si>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</si>
  <si>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</si>
  <si>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</si>
  <si>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</si>
  <si>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</si>
  <si>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</si>
  <si>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</si>
  <si>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</si>
  <si>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r>
      <t>Задача 3. "</t>
    </r>
    <r>
      <rPr>
        <sz val="11"/>
        <color indexed="8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</si>
  <si>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</si>
  <si>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</si>
  <si>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</si>
  <si>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</si>
  <si>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r>
      <t xml:space="preserve">   Задача 1."</t>
    </r>
    <r>
      <rPr>
        <sz val="11"/>
        <color indexed="8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</si>
  <si>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</si>
  <si>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</si>
  <si>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r>
      <t>Задача 2</t>
    </r>
    <r>
      <rPr>
        <sz val="11"/>
        <color indexed="8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</si>
  <si>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</si>
  <si>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</si>
  <si>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</si>
  <si>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</si>
  <si>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</si>
  <si>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</si>
  <si>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</si>
  <si>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</si>
  <si>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</si>
  <si>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</si>
  <si>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</si>
  <si>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</si>
  <si>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</si>
  <si>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</si>
  <si>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</si>
  <si>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</si>
  <si>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</si>
  <si>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</si>
  <si>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</si>
  <si>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</si>
  <si>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</si>
  <si>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</si>
  <si>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</si>
  <si>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</si>
  <si>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</si>
  <si>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</si>
  <si>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</si>
  <si>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</si>
  <si>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</si>
  <si>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</si>
  <si>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</si>
  <si>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</si>
  <si>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</si>
  <si>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</si>
  <si>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</si>
  <si>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</si>
  <si>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</si>
  <si>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</si>
  <si>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</si>
  <si>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</si>
  <si>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</si>
  <si>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</si>
  <si>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</si>
  <si>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</si>
  <si>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 xml:space="preserve">Приложение № 5
к Постановлению Администрации
Конаковского района Тверской области
от  __________________  №______
</t>
  </si>
  <si>
    <t>Показатель 1: «Количество публикаций  об инвалидах посредством информационно-коммуникативных технологий" (публикация статей, аналитических материалов и др. по данной теме)"</t>
  </si>
  <si>
    <t>Код админи-стратора государствен-ной программы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</si>
</sst>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#,##0.00_ ;\-#,##0.00\ "/>
  </numFmts>
  <fonts count="5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11" xfId="62" applyNumberFormat="1" applyFont="1" applyFill="1" applyBorder="1" applyAlignment="1" applyProtection="1">
      <alignment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62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0" borderId="12" xfId="44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4" fillId="0" borderId="14" xfId="58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6" fillId="0" borderId="18" xfId="44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 wrapText="1"/>
    </xf>
    <xf numFmtId="0" fontId="51" fillId="0" borderId="11" xfId="0" applyFont="1" applyFill="1" applyBorder="1" applyAlignment="1">
      <alignment vertical="top" wrapText="1"/>
    </xf>
    <xf numFmtId="179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83" fontId="5" fillId="0" borderId="11" xfId="62" applyNumberFormat="1" applyFont="1" applyFill="1" applyBorder="1" applyAlignment="1" applyProtection="1">
      <alignment horizontal="center" vertical="center" wrapText="1"/>
      <protection/>
    </xf>
    <xf numFmtId="183" fontId="6" fillId="0" borderId="14" xfId="0" applyNumberFormat="1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2" fontId="5" fillId="0" borderId="14" xfId="62" applyNumberFormat="1" applyFont="1" applyFill="1" applyBorder="1" applyAlignment="1" applyProtection="1">
      <alignment horizontal="center" vertical="center" wrapText="1"/>
      <protection/>
    </xf>
    <xf numFmtId="181" fontId="5" fillId="0" borderId="14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62" applyNumberFormat="1" applyFont="1" applyFill="1" applyBorder="1" applyAlignment="1" applyProtection="1">
      <alignment horizontal="center" vertical="center" wrapText="1"/>
      <protection/>
    </xf>
    <xf numFmtId="1" fontId="5" fillId="0" borderId="16" xfId="62" applyNumberFormat="1" applyFont="1" applyFill="1" applyBorder="1" applyAlignment="1" applyProtection="1">
      <alignment horizontal="center" vertical="center" wrapText="1"/>
      <protection/>
    </xf>
    <xf numFmtId="18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90" fontId="5" fillId="0" borderId="11" xfId="61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 applyProtection="1">
      <alignment horizontal="center" vertical="center" wrapText="1"/>
      <protection/>
    </xf>
    <xf numFmtId="0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83" fontId="5" fillId="33" borderId="11" xfId="62" applyNumberFormat="1" applyFont="1" applyFill="1" applyBorder="1" applyAlignment="1" applyProtection="1">
      <alignment horizontal="center" vertical="center" wrapText="1"/>
      <protection/>
    </xf>
    <xf numFmtId="183" fontId="6" fillId="33" borderId="14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center" vertical="center" wrapText="1"/>
    </xf>
    <xf numFmtId="172" fontId="5" fillId="33" borderId="14" xfId="62" applyNumberFormat="1" applyFont="1" applyFill="1" applyBorder="1" applyAlignment="1" applyProtection="1">
      <alignment horizontal="center" vertical="center" wrapText="1"/>
      <protection/>
    </xf>
    <xf numFmtId="3" fontId="5" fillId="33" borderId="16" xfId="62" applyNumberFormat="1" applyFont="1" applyFill="1" applyBorder="1" applyAlignment="1" applyProtection="1">
      <alignment horizontal="center" vertical="center" wrapText="1"/>
      <protection/>
    </xf>
    <xf numFmtId="183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190" fontId="5" fillId="33" borderId="11" xfId="61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 wrapText="1"/>
    </xf>
    <xf numFmtId="4" fontId="5" fillId="0" borderId="18" xfId="61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vertical="center" wrapText="1"/>
    </xf>
    <xf numFmtId="172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33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tabSelected="1" view="pageBreakPreview" zoomScaleNormal="95" zoomScaleSheetLayoutView="100" zoomScalePageLayoutView="0" workbookViewId="0" topLeftCell="A1">
      <selection activeCell="AB1" sqref="AB1"/>
    </sheetView>
  </sheetViews>
  <sheetFormatPr defaultColWidth="9.00390625" defaultRowHeight="13.5" customHeight="1"/>
  <cols>
    <col min="1" max="1" width="3.421875" style="1" customWidth="1"/>
    <col min="2" max="2" width="3.7109375" style="1" customWidth="1"/>
    <col min="3" max="3" width="3.8515625" style="1" customWidth="1"/>
    <col min="4" max="6" width="3.421875" style="1" customWidth="1"/>
    <col min="7" max="7" width="5.710937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5.8515625" style="1" customWidth="1"/>
    <col min="21" max="27" width="0" style="1" hidden="1" customWidth="1"/>
    <col min="28" max="28" width="53.28125" style="1" customWidth="1"/>
    <col min="29" max="29" width="13.28125" style="32" customWidth="1"/>
    <col min="30" max="30" width="11.421875" style="1" customWidth="1"/>
    <col min="31" max="31" width="11.7109375" style="1" customWidth="1"/>
    <col min="32" max="32" width="12.00390625" style="1" customWidth="1"/>
    <col min="33" max="33" width="11.28125" style="1" customWidth="1"/>
    <col min="34" max="34" width="11.8515625" style="1" customWidth="1"/>
    <col min="35" max="35" width="12.28125" style="2" customWidth="1"/>
    <col min="36" max="36" width="14.8515625" style="3" customWidth="1"/>
    <col min="37" max="16384" width="9.00390625" style="4" customWidth="1"/>
  </cols>
  <sheetData>
    <row r="1" spans="32:36" ht="99.75" customHeight="1">
      <c r="AF1" s="92" t="s">
        <v>116</v>
      </c>
      <c r="AG1" s="92"/>
      <c r="AH1" s="92"/>
      <c r="AI1" s="92"/>
      <c r="AJ1" s="92"/>
    </row>
    <row r="2" spans="29:36" s="5" customFormat="1" ht="81" customHeight="1">
      <c r="AC2" s="30"/>
      <c r="AF2" s="99" t="s">
        <v>106</v>
      </c>
      <c r="AG2" s="99"/>
      <c r="AH2" s="99"/>
      <c r="AI2" s="99"/>
      <c r="AJ2" s="99"/>
    </row>
    <row r="3" spans="29:36" s="5" customFormat="1" ht="4.5" customHeight="1">
      <c r="AC3" s="30"/>
      <c r="AF3" s="99"/>
      <c r="AG3" s="99"/>
      <c r="AH3" s="99"/>
      <c r="AI3" s="99"/>
      <c r="AJ3" s="99"/>
    </row>
    <row r="4" spans="29:36" s="5" customFormat="1" ht="12.75" customHeight="1">
      <c r="AC4" s="30"/>
      <c r="AI4" s="7"/>
      <c r="AJ4" s="8"/>
    </row>
    <row r="5" spans="1:36" s="5" customFormat="1" ht="15.75" customHeight="1">
      <c r="A5" s="100" t="s">
        <v>41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s="5" customFormat="1" ht="16.5" customHeight="1">
      <c r="A6" s="100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6" s="5" customFormat="1" ht="54.75" customHeight="1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59" s="5" customFormat="1" ht="18" customHeight="1">
      <c r="A8" s="103" t="s">
        <v>43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5" customFormat="1" ht="15.75" customHeight="1">
      <c r="A9" s="105" t="s">
        <v>89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5" customFormat="1" ht="17.25" customHeight="1">
      <c r="A10" s="9"/>
      <c r="B10" s="9"/>
      <c r="C10" s="9"/>
      <c r="D10" s="9"/>
      <c r="E10" s="9"/>
      <c r="F10" s="9"/>
      <c r="G10" s="9"/>
      <c r="H10" s="101" t="s">
        <v>78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5" customFormat="1" ht="16.5" customHeight="1">
      <c r="A11" s="9"/>
      <c r="B11" s="9"/>
      <c r="C11" s="9"/>
      <c r="D11" s="9"/>
      <c r="E11" s="9"/>
      <c r="F11" s="9"/>
      <c r="G11" s="9"/>
      <c r="H11" s="101" t="s">
        <v>44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5" customFormat="1" ht="18.75" customHeight="1">
      <c r="A12" s="9"/>
      <c r="B12" s="9"/>
      <c r="C12" s="9"/>
      <c r="D12" s="9"/>
      <c r="E12" s="9"/>
      <c r="F12" s="9"/>
      <c r="G12" s="9"/>
      <c r="H12" s="101" t="s">
        <v>45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5" customFormat="1" ht="0.75" customHeight="1">
      <c r="A13" s="9"/>
      <c r="B13" s="9"/>
      <c r="C13" s="9"/>
      <c r="D13" s="9"/>
      <c r="E13" s="9"/>
      <c r="F13" s="9"/>
      <c r="G13" s="9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4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5" customFormat="1" ht="15.75" customHeight="1" hidden="1">
      <c r="A14" s="9"/>
      <c r="B14" s="9"/>
      <c r="C14" s="9"/>
      <c r="D14" s="9"/>
      <c r="E14" s="9"/>
      <c r="F14" s="9"/>
      <c r="G14" s="9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4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5" customFormat="1" ht="8.2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0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</row>
    <row r="16" spans="1:36" s="1" customFormat="1" ht="25.5" customHeight="1">
      <c r="A16" s="93" t="s">
        <v>118</v>
      </c>
      <c r="B16" s="94"/>
      <c r="C16" s="95"/>
      <c r="D16" s="107" t="s">
        <v>0</v>
      </c>
      <c r="E16" s="107"/>
      <c r="F16" s="107" t="s">
        <v>1</v>
      </c>
      <c r="G16" s="107"/>
      <c r="H16" s="107" t="s">
        <v>2</v>
      </c>
      <c r="I16" s="107"/>
      <c r="J16" s="107"/>
      <c r="K16" s="107"/>
      <c r="L16" s="107"/>
      <c r="M16" s="107"/>
      <c r="N16" s="107"/>
      <c r="O16" s="107" t="s">
        <v>3</v>
      </c>
      <c r="P16" s="107"/>
      <c r="Q16" s="107"/>
      <c r="R16" s="107" t="s"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 t="s">
        <v>5</v>
      </c>
      <c r="AC16" s="109" t="s">
        <v>6</v>
      </c>
      <c r="AD16" s="109" t="s">
        <v>7</v>
      </c>
      <c r="AE16" s="109"/>
      <c r="AF16" s="109"/>
      <c r="AG16" s="109"/>
      <c r="AH16" s="109"/>
      <c r="AI16" s="109" t="s">
        <v>8</v>
      </c>
      <c r="AJ16" s="109"/>
    </row>
    <row r="17" spans="1:36" s="1" customFormat="1" ht="62.25" customHeight="1">
      <c r="A17" s="96"/>
      <c r="B17" s="97"/>
      <c r="C17" s="98"/>
      <c r="D17" s="108"/>
      <c r="E17" s="108"/>
      <c r="F17" s="108"/>
      <c r="G17" s="108"/>
      <c r="H17" s="41"/>
      <c r="I17" s="41"/>
      <c r="J17" s="41"/>
      <c r="K17" s="41"/>
      <c r="L17" s="41"/>
      <c r="M17" s="41"/>
      <c r="N17" s="41"/>
      <c r="O17" s="108"/>
      <c r="P17" s="108"/>
      <c r="Q17" s="108"/>
      <c r="R17" s="108" t="s">
        <v>9</v>
      </c>
      <c r="S17" s="108"/>
      <c r="T17" s="16" t="s">
        <v>10</v>
      </c>
      <c r="U17" s="16" t="s">
        <v>11</v>
      </c>
      <c r="V17" s="16" t="s">
        <v>12</v>
      </c>
      <c r="W17" s="107" t="s">
        <v>13</v>
      </c>
      <c r="X17" s="107"/>
      <c r="Y17" s="107"/>
      <c r="Z17" s="107" t="s">
        <v>14</v>
      </c>
      <c r="AA17" s="107"/>
      <c r="AB17" s="107"/>
      <c r="AC17" s="109"/>
      <c r="AD17" s="90" t="s">
        <v>15</v>
      </c>
      <c r="AE17" s="91" t="s">
        <v>35</v>
      </c>
      <c r="AF17" s="91" t="s">
        <v>36</v>
      </c>
      <c r="AG17" s="91" t="s">
        <v>37</v>
      </c>
      <c r="AH17" s="91" t="s">
        <v>38</v>
      </c>
      <c r="AI17" s="89" t="s">
        <v>16</v>
      </c>
      <c r="AJ17" s="91" t="s">
        <v>17</v>
      </c>
    </row>
    <row r="18" spans="1:36" s="1" customFormat="1" ht="48" customHeight="1">
      <c r="A18" s="42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8"/>
      <c r="U18" s="17"/>
      <c r="V18" s="17"/>
      <c r="W18" s="17"/>
      <c r="X18" s="17"/>
      <c r="Y18" s="17"/>
      <c r="Z18" s="17"/>
      <c r="AA18" s="17"/>
      <c r="AB18" s="18" t="s">
        <v>79</v>
      </c>
      <c r="AC18" s="19" t="s">
        <v>18</v>
      </c>
      <c r="AD18" s="71">
        <f aca="true" t="shared" si="0" ref="AD18:AI18">AD25+AD44</f>
        <v>3203.391</v>
      </c>
      <c r="AE18" s="53">
        <f t="shared" si="0"/>
        <v>1742.3</v>
      </c>
      <c r="AF18" s="53">
        <f t="shared" si="0"/>
        <v>1583</v>
      </c>
      <c r="AG18" s="53">
        <f t="shared" si="0"/>
        <v>1583</v>
      </c>
      <c r="AH18" s="53">
        <f t="shared" si="0"/>
        <v>4610</v>
      </c>
      <c r="AI18" s="53">
        <f t="shared" si="0"/>
        <v>12721.690999999999</v>
      </c>
      <c r="AJ18" s="20">
        <v>2022</v>
      </c>
    </row>
    <row r="19" spans="1:36" s="1" customFormat="1" ht="61.5" customHeight="1">
      <c r="A19" s="42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9"/>
      <c r="U19" s="19"/>
      <c r="V19" s="19"/>
      <c r="W19" s="19"/>
      <c r="X19" s="19"/>
      <c r="Y19" s="19"/>
      <c r="Z19" s="19"/>
      <c r="AA19" s="19"/>
      <c r="AB19" s="18" t="s">
        <v>19</v>
      </c>
      <c r="AC19" s="19" t="s">
        <v>20</v>
      </c>
      <c r="AD19" s="72" t="s">
        <v>20</v>
      </c>
      <c r="AE19" s="19" t="s">
        <v>20</v>
      </c>
      <c r="AF19" s="19" t="s">
        <v>20</v>
      </c>
      <c r="AG19" s="19" t="s">
        <v>20</v>
      </c>
      <c r="AH19" s="19" t="s">
        <v>20</v>
      </c>
      <c r="AI19" s="19" t="s">
        <v>20</v>
      </c>
      <c r="AJ19" s="19" t="s">
        <v>20</v>
      </c>
    </row>
    <row r="20" spans="1:36" s="1" customFormat="1" ht="60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39"/>
      <c r="U20" s="19"/>
      <c r="V20" s="19"/>
      <c r="W20" s="19"/>
      <c r="X20" s="19"/>
      <c r="Y20" s="19"/>
      <c r="Z20" s="19"/>
      <c r="AA20" s="19"/>
      <c r="AB20" s="18" t="s">
        <v>21</v>
      </c>
      <c r="AC20" s="19" t="s">
        <v>22</v>
      </c>
      <c r="AD20" s="73">
        <v>20</v>
      </c>
      <c r="AE20" s="54">
        <v>21</v>
      </c>
      <c r="AF20" s="54">
        <v>22</v>
      </c>
      <c r="AG20" s="54">
        <v>23</v>
      </c>
      <c r="AH20" s="54">
        <v>24</v>
      </c>
      <c r="AI20" s="54">
        <v>24</v>
      </c>
      <c r="AJ20" s="20">
        <v>2022</v>
      </c>
    </row>
    <row r="21" spans="1:36" s="1" customFormat="1" ht="66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9"/>
      <c r="U21" s="19"/>
      <c r="V21" s="19"/>
      <c r="W21" s="19"/>
      <c r="X21" s="19"/>
      <c r="Y21" s="19"/>
      <c r="Z21" s="19"/>
      <c r="AA21" s="19"/>
      <c r="AB21" s="18" t="s">
        <v>23</v>
      </c>
      <c r="AC21" s="19" t="s">
        <v>20</v>
      </c>
      <c r="AD21" s="72" t="s">
        <v>20</v>
      </c>
      <c r="AE21" s="19" t="s">
        <v>20</v>
      </c>
      <c r="AF21" s="19" t="s">
        <v>20</v>
      </c>
      <c r="AG21" s="19" t="s">
        <v>20</v>
      </c>
      <c r="AH21" s="19" t="s">
        <v>20</v>
      </c>
      <c r="AI21" s="19" t="s">
        <v>20</v>
      </c>
      <c r="AJ21" s="19" t="s">
        <v>20</v>
      </c>
    </row>
    <row r="22" spans="1:36" s="1" customFormat="1" ht="44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39"/>
      <c r="U22" s="19"/>
      <c r="V22" s="19"/>
      <c r="W22" s="19"/>
      <c r="X22" s="19"/>
      <c r="Y22" s="19"/>
      <c r="Z22" s="19"/>
      <c r="AA22" s="19"/>
      <c r="AB22" s="18" t="s">
        <v>88</v>
      </c>
      <c r="AC22" s="19" t="s">
        <v>22</v>
      </c>
      <c r="AD22" s="74">
        <v>18</v>
      </c>
      <c r="AE22" s="54">
        <v>20</v>
      </c>
      <c r="AF22" s="54">
        <v>22</v>
      </c>
      <c r="AG22" s="54">
        <v>23</v>
      </c>
      <c r="AH22" s="54">
        <v>24</v>
      </c>
      <c r="AI22" s="55">
        <v>24</v>
      </c>
      <c r="AJ22" s="20">
        <v>2022</v>
      </c>
    </row>
    <row r="23" spans="1:36" s="1" customFormat="1" ht="81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9"/>
      <c r="U23" s="19"/>
      <c r="V23" s="19"/>
      <c r="W23" s="19"/>
      <c r="X23" s="19"/>
      <c r="Y23" s="19"/>
      <c r="Z23" s="19"/>
      <c r="AA23" s="19"/>
      <c r="AB23" s="18" t="s">
        <v>90</v>
      </c>
      <c r="AC23" s="19" t="s">
        <v>20</v>
      </c>
      <c r="AD23" s="72" t="s">
        <v>20</v>
      </c>
      <c r="AE23" s="19" t="s">
        <v>20</v>
      </c>
      <c r="AF23" s="19" t="s">
        <v>20</v>
      </c>
      <c r="AG23" s="19" t="s">
        <v>20</v>
      </c>
      <c r="AH23" s="19" t="s">
        <v>20</v>
      </c>
      <c r="AI23" s="19" t="s">
        <v>20</v>
      </c>
      <c r="AJ23" s="19" t="s">
        <v>20</v>
      </c>
    </row>
    <row r="24" spans="1:36" s="1" customFormat="1" ht="109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9"/>
      <c r="U24" s="19"/>
      <c r="V24" s="19"/>
      <c r="W24" s="19"/>
      <c r="X24" s="19"/>
      <c r="Y24" s="19"/>
      <c r="Z24" s="19"/>
      <c r="AA24" s="19"/>
      <c r="AB24" s="18" t="s">
        <v>80</v>
      </c>
      <c r="AC24" s="19" t="s">
        <v>22</v>
      </c>
      <c r="AD24" s="73">
        <v>30</v>
      </c>
      <c r="AE24" s="54">
        <v>31</v>
      </c>
      <c r="AF24" s="54">
        <v>32</v>
      </c>
      <c r="AG24" s="54">
        <v>33</v>
      </c>
      <c r="AH24" s="54">
        <v>35</v>
      </c>
      <c r="AI24" s="55">
        <v>35</v>
      </c>
      <c r="AJ24" s="20">
        <v>2022</v>
      </c>
    </row>
    <row r="25" spans="1:36" s="1" customFormat="1" ht="60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9"/>
      <c r="U25" s="19"/>
      <c r="V25" s="19"/>
      <c r="W25" s="19"/>
      <c r="X25" s="19"/>
      <c r="Y25" s="19"/>
      <c r="Z25" s="19"/>
      <c r="AA25" s="19"/>
      <c r="AB25" s="21" t="s">
        <v>91</v>
      </c>
      <c r="AC25" s="19" t="s">
        <v>25</v>
      </c>
      <c r="AD25" s="75">
        <f aca="true" t="shared" si="1" ref="AD25:AI25">AD26+AD34</f>
        <v>2109.391</v>
      </c>
      <c r="AE25" s="56">
        <f t="shared" si="1"/>
        <v>1583</v>
      </c>
      <c r="AF25" s="56">
        <f t="shared" si="1"/>
        <v>1583</v>
      </c>
      <c r="AG25" s="56">
        <f t="shared" si="1"/>
        <v>1583</v>
      </c>
      <c r="AH25" s="56">
        <f t="shared" si="1"/>
        <v>1340</v>
      </c>
      <c r="AI25" s="56">
        <f t="shared" si="1"/>
        <v>8198.391</v>
      </c>
      <c r="AJ25" s="20">
        <v>2022</v>
      </c>
    </row>
    <row r="26" spans="1:36" s="1" customFormat="1" ht="34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39"/>
      <c r="U26" s="19"/>
      <c r="V26" s="19"/>
      <c r="W26" s="19"/>
      <c r="X26" s="19"/>
      <c r="Y26" s="19"/>
      <c r="Z26" s="19"/>
      <c r="AA26" s="19"/>
      <c r="AB26" s="21" t="s">
        <v>92</v>
      </c>
      <c r="AC26" s="19" t="s">
        <v>25</v>
      </c>
      <c r="AD26" s="75">
        <f aca="true" t="shared" si="2" ref="AD26:AI26">AD28+AD30+AD32</f>
        <v>250</v>
      </c>
      <c r="AE26" s="56">
        <f t="shared" si="2"/>
        <v>370</v>
      </c>
      <c r="AF26" s="56">
        <f t="shared" si="2"/>
        <v>370</v>
      </c>
      <c r="AG26" s="56">
        <f t="shared" si="2"/>
        <v>370</v>
      </c>
      <c r="AH26" s="56">
        <f t="shared" si="2"/>
        <v>420</v>
      </c>
      <c r="AI26" s="56">
        <f t="shared" si="2"/>
        <v>1780</v>
      </c>
      <c r="AJ26" s="20">
        <v>2022</v>
      </c>
    </row>
    <row r="27" spans="1:36" s="1" customFormat="1" ht="39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39"/>
      <c r="U27" s="19"/>
      <c r="V27" s="19"/>
      <c r="W27" s="19"/>
      <c r="X27" s="19"/>
      <c r="Y27" s="19"/>
      <c r="Z27" s="19"/>
      <c r="AA27" s="19"/>
      <c r="AB27" s="18" t="s">
        <v>26</v>
      </c>
      <c r="AC27" s="19" t="s">
        <v>27</v>
      </c>
      <c r="AD27" s="73">
        <v>200</v>
      </c>
      <c r="AE27" s="54">
        <v>210</v>
      </c>
      <c r="AF27" s="54">
        <v>230</v>
      </c>
      <c r="AG27" s="54">
        <v>235</v>
      </c>
      <c r="AH27" s="54">
        <v>240</v>
      </c>
      <c r="AI27" s="54">
        <v>1115</v>
      </c>
      <c r="AJ27" s="20">
        <v>2022</v>
      </c>
    </row>
    <row r="28" spans="1:36" s="1" customFormat="1" ht="45.75" customHeight="1">
      <c r="A28" s="43">
        <v>6</v>
      </c>
      <c r="B28" s="43">
        <v>0</v>
      </c>
      <c r="C28" s="43">
        <v>1</v>
      </c>
      <c r="D28" s="43">
        <v>1</v>
      </c>
      <c r="E28" s="43">
        <v>0</v>
      </c>
      <c r="F28" s="43">
        <v>0</v>
      </c>
      <c r="G28" s="43">
        <v>3</v>
      </c>
      <c r="H28" s="43">
        <v>0</v>
      </c>
      <c r="I28" s="43">
        <v>5</v>
      </c>
      <c r="J28" s="43">
        <v>1</v>
      </c>
      <c r="K28" s="43">
        <v>0</v>
      </c>
      <c r="L28" s="43">
        <v>1</v>
      </c>
      <c r="M28" s="43">
        <v>2</v>
      </c>
      <c r="N28" s="43">
        <v>0</v>
      </c>
      <c r="O28" s="43">
        <v>0</v>
      </c>
      <c r="P28" s="43">
        <v>1</v>
      </c>
      <c r="Q28" s="43">
        <v>0</v>
      </c>
      <c r="R28" s="43"/>
      <c r="S28" s="43"/>
      <c r="T28" s="39"/>
      <c r="U28" s="19"/>
      <c r="V28" s="19"/>
      <c r="W28" s="19"/>
      <c r="X28" s="19"/>
      <c r="Y28" s="19"/>
      <c r="Z28" s="19"/>
      <c r="AA28" s="19"/>
      <c r="AB28" s="18" t="s">
        <v>109</v>
      </c>
      <c r="AC28" s="31" t="s">
        <v>18</v>
      </c>
      <c r="AD28" s="76">
        <v>100</v>
      </c>
      <c r="AE28" s="57">
        <v>100</v>
      </c>
      <c r="AF28" s="57">
        <v>100</v>
      </c>
      <c r="AG28" s="57">
        <v>100</v>
      </c>
      <c r="AH28" s="57">
        <v>100</v>
      </c>
      <c r="AI28" s="58">
        <v>500</v>
      </c>
      <c r="AJ28" s="20">
        <v>2022</v>
      </c>
    </row>
    <row r="29" spans="1:36" s="1" customFormat="1" ht="36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39"/>
      <c r="U29" s="19"/>
      <c r="V29" s="19"/>
      <c r="W29" s="19"/>
      <c r="X29" s="19"/>
      <c r="Y29" s="19"/>
      <c r="Z29" s="19"/>
      <c r="AA29" s="19"/>
      <c r="AB29" s="18" t="s">
        <v>31</v>
      </c>
      <c r="AC29" s="31" t="s">
        <v>27</v>
      </c>
      <c r="AD29" s="77">
        <v>20</v>
      </c>
      <c r="AE29" s="31">
        <v>22</v>
      </c>
      <c r="AF29" s="31">
        <v>23</v>
      </c>
      <c r="AG29" s="31">
        <v>25</v>
      </c>
      <c r="AH29" s="31">
        <v>25</v>
      </c>
      <c r="AI29" s="31">
        <v>20</v>
      </c>
      <c r="AJ29" s="20">
        <v>2022</v>
      </c>
    </row>
    <row r="30" spans="1:36" s="1" customFormat="1" ht="60.75" customHeight="1">
      <c r="A30" s="43">
        <v>6</v>
      </c>
      <c r="B30" s="43">
        <v>0</v>
      </c>
      <c r="C30" s="43">
        <v>1</v>
      </c>
      <c r="D30" s="43">
        <v>1</v>
      </c>
      <c r="E30" s="43">
        <v>0</v>
      </c>
      <c r="F30" s="43">
        <v>0</v>
      </c>
      <c r="G30" s="43">
        <v>3</v>
      </c>
      <c r="H30" s="43">
        <v>0</v>
      </c>
      <c r="I30" s="43">
        <v>5</v>
      </c>
      <c r="J30" s="43">
        <v>1</v>
      </c>
      <c r="K30" s="43">
        <v>0</v>
      </c>
      <c r="L30" s="43">
        <v>1</v>
      </c>
      <c r="M30" s="43">
        <v>2</v>
      </c>
      <c r="N30" s="43">
        <v>0</v>
      </c>
      <c r="O30" s="43">
        <v>0</v>
      </c>
      <c r="P30" s="43">
        <v>2</v>
      </c>
      <c r="Q30" s="43">
        <v>0</v>
      </c>
      <c r="R30" s="43"/>
      <c r="S30" s="43"/>
      <c r="T30" s="39"/>
      <c r="U30" s="19"/>
      <c r="V30" s="19"/>
      <c r="W30" s="19"/>
      <c r="X30" s="19"/>
      <c r="Y30" s="19"/>
      <c r="Z30" s="19"/>
      <c r="AA30" s="19"/>
      <c r="AB30" s="18" t="s">
        <v>39</v>
      </c>
      <c r="AC30" s="31" t="s">
        <v>18</v>
      </c>
      <c r="AD30" s="76">
        <v>150</v>
      </c>
      <c r="AE30" s="57">
        <v>100</v>
      </c>
      <c r="AF30" s="57">
        <v>100</v>
      </c>
      <c r="AG30" s="57">
        <v>100</v>
      </c>
      <c r="AH30" s="57">
        <v>150</v>
      </c>
      <c r="AI30" s="58">
        <f>SUM(AD30:AH30)</f>
        <v>600</v>
      </c>
      <c r="AJ30" s="20">
        <v>2022</v>
      </c>
    </row>
    <row r="31" spans="1:36" s="1" customFormat="1" ht="49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39"/>
      <c r="U31" s="19"/>
      <c r="V31" s="19"/>
      <c r="W31" s="19"/>
      <c r="X31" s="19"/>
      <c r="Y31" s="19"/>
      <c r="Z31" s="19"/>
      <c r="AA31" s="19"/>
      <c r="AB31" s="18" t="s">
        <v>32</v>
      </c>
      <c r="AC31" s="31" t="s">
        <v>27</v>
      </c>
      <c r="AD31" s="77">
        <v>2</v>
      </c>
      <c r="AE31" s="31">
        <v>2</v>
      </c>
      <c r="AF31" s="31">
        <v>2</v>
      </c>
      <c r="AG31" s="31">
        <v>2</v>
      </c>
      <c r="AH31" s="31">
        <v>1</v>
      </c>
      <c r="AI31" s="31">
        <v>2</v>
      </c>
      <c r="AJ31" s="20">
        <v>2022</v>
      </c>
    </row>
    <row r="32" spans="1:36" s="1" customFormat="1" ht="39" customHeight="1">
      <c r="A32" s="43">
        <v>6</v>
      </c>
      <c r="B32" s="43">
        <v>0</v>
      </c>
      <c r="C32" s="43">
        <v>1</v>
      </c>
      <c r="D32" s="43">
        <v>1</v>
      </c>
      <c r="E32" s="43">
        <v>0</v>
      </c>
      <c r="F32" s="43">
        <v>0</v>
      </c>
      <c r="G32" s="43">
        <v>3</v>
      </c>
      <c r="H32" s="43">
        <v>0</v>
      </c>
      <c r="I32" s="43">
        <v>5</v>
      </c>
      <c r="J32" s="43">
        <v>1</v>
      </c>
      <c r="K32" s="43">
        <v>0</v>
      </c>
      <c r="L32" s="43">
        <v>1</v>
      </c>
      <c r="M32" s="43">
        <v>2</v>
      </c>
      <c r="N32" s="43">
        <v>0</v>
      </c>
      <c r="O32" s="43">
        <v>0</v>
      </c>
      <c r="P32" s="43">
        <v>3</v>
      </c>
      <c r="Q32" s="43">
        <v>0</v>
      </c>
      <c r="R32" s="43"/>
      <c r="S32" s="43"/>
      <c r="T32" s="39"/>
      <c r="U32" s="19"/>
      <c r="V32" s="19"/>
      <c r="W32" s="19"/>
      <c r="X32" s="19"/>
      <c r="Y32" s="19"/>
      <c r="Z32" s="19"/>
      <c r="AA32" s="19"/>
      <c r="AB32" s="18" t="s">
        <v>111</v>
      </c>
      <c r="AC32" s="31" t="s">
        <v>18</v>
      </c>
      <c r="AD32" s="76">
        <v>0</v>
      </c>
      <c r="AE32" s="57">
        <v>170</v>
      </c>
      <c r="AF32" s="57">
        <v>170</v>
      </c>
      <c r="AG32" s="57">
        <v>170</v>
      </c>
      <c r="AH32" s="57">
        <v>170</v>
      </c>
      <c r="AI32" s="58">
        <f>SUM(AD32:AH32)</f>
        <v>680</v>
      </c>
      <c r="AJ32" s="20">
        <v>2022</v>
      </c>
    </row>
    <row r="33" spans="1:36" s="1" customFormat="1" ht="49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39"/>
      <c r="U33" s="19"/>
      <c r="V33" s="19"/>
      <c r="W33" s="19"/>
      <c r="X33" s="19"/>
      <c r="Y33" s="19"/>
      <c r="Z33" s="19"/>
      <c r="AA33" s="19"/>
      <c r="AB33" s="18" t="s">
        <v>112</v>
      </c>
      <c r="AC33" s="31" t="s">
        <v>22</v>
      </c>
      <c r="AD33" s="77">
        <f>AD32/AD18*100</f>
        <v>0</v>
      </c>
      <c r="AE33" s="31">
        <f>AE32/AE18*100</f>
        <v>9.757217471158814</v>
      </c>
      <c r="AF33" s="31">
        <f>AF32/AF18*100</f>
        <v>10.739102969046115</v>
      </c>
      <c r="AG33" s="31">
        <f>AG32/AG18*100</f>
        <v>10.739102969046115</v>
      </c>
      <c r="AH33" s="31">
        <f>AH32/AH18*100</f>
        <v>3.68763557483731</v>
      </c>
      <c r="AI33" s="31">
        <f>AH33</f>
        <v>3.68763557483731</v>
      </c>
      <c r="AJ33" s="20">
        <v>2022</v>
      </c>
    </row>
    <row r="34" spans="1:36" s="1" customFormat="1" ht="89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39"/>
      <c r="U34" s="19"/>
      <c r="V34" s="19"/>
      <c r="W34" s="19"/>
      <c r="X34" s="19"/>
      <c r="Y34" s="19"/>
      <c r="Z34" s="19"/>
      <c r="AA34" s="19"/>
      <c r="AB34" s="21" t="s">
        <v>28</v>
      </c>
      <c r="AC34" s="19" t="s">
        <v>18</v>
      </c>
      <c r="AD34" s="76">
        <f aca="true" t="shared" si="3" ref="AD34:AI34">AD37+AD40+AD42</f>
        <v>1859.391</v>
      </c>
      <c r="AE34" s="57">
        <f t="shared" si="3"/>
        <v>1213</v>
      </c>
      <c r="AF34" s="57">
        <f t="shared" si="3"/>
        <v>1213</v>
      </c>
      <c r="AG34" s="57">
        <f t="shared" si="3"/>
        <v>1213</v>
      </c>
      <c r="AH34" s="57">
        <f t="shared" si="3"/>
        <v>920</v>
      </c>
      <c r="AI34" s="57">
        <f t="shared" si="3"/>
        <v>6418.391</v>
      </c>
      <c r="AJ34" s="20">
        <v>2022</v>
      </c>
    </row>
    <row r="35" spans="1:36" s="1" customFormat="1" ht="3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39"/>
      <c r="U35" s="19"/>
      <c r="V35" s="19"/>
      <c r="W35" s="19"/>
      <c r="X35" s="19"/>
      <c r="Y35" s="19"/>
      <c r="Z35" s="19"/>
      <c r="AA35" s="19"/>
      <c r="AB35" s="18" t="s">
        <v>81</v>
      </c>
      <c r="AC35" s="19" t="s">
        <v>22</v>
      </c>
      <c r="AD35" s="78">
        <v>3.3</v>
      </c>
      <c r="AE35" s="20">
        <v>3.5</v>
      </c>
      <c r="AF35" s="20">
        <v>3.6</v>
      </c>
      <c r="AG35" s="20">
        <v>3.6</v>
      </c>
      <c r="AH35" s="20">
        <v>3.6</v>
      </c>
      <c r="AI35" s="59">
        <v>3.6</v>
      </c>
      <c r="AJ35" s="22">
        <v>2022</v>
      </c>
    </row>
    <row r="36" spans="1:36" s="1" customFormat="1" ht="47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39"/>
      <c r="U36" s="19"/>
      <c r="V36" s="19"/>
      <c r="W36" s="19"/>
      <c r="X36" s="19"/>
      <c r="Y36" s="19"/>
      <c r="Z36" s="19"/>
      <c r="AA36" s="19"/>
      <c r="AB36" s="18" t="s">
        <v>24</v>
      </c>
      <c r="AC36" s="19" t="s">
        <v>22</v>
      </c>
      <c r="AD36" s="73">
        <v>14</v>
      </c>
      <c r="AE36" s="54">
        <v>15</v>
      </c>
      <c r="AF36" s="54">
        <v>16</v>
      </c>
      <c r="AG36" s="54">
        <v>16</v>
      </c>
      <c r="AH36" s="54">
        <v>16</v>
      </c>
      <c r="AI36" s="54">
        <v>16</v>
      </c>
      <c r="AJ36" s="20">
        <v>2022</v>
      </c>
    </row>
    <row r="37" spans="1:36" s="1" customFormat="1" ht="52.5" customHeight="1">
      <c r="A37" s="43">
        <v>6</v>
      </c>
      <c r="B37" s="43">
        <v>0</v>
      </c>
      <c r="C37" s="43">
        <v>1</v>
      </c>
      <c r="D37" s="43">
        <v>1</v>
      </c>
      <c r="E37" s="43">
        <v>2</v>
      </c>
      <c r="F37" s="43">
        <v>0</v>
      </c>
      <c r="G37" s="43">
        <v>4</v>
      </c>
      <c r="H37" s="43">
        <v>0</v>
      </c>
      <c r="I37" s="43">
        <v>5</v>
      </c>
      <c r="J37" s="43">
        <v>1</v>
      </c>
      <c r="K37" s="43">
        <v>0</v>
      </c>
      <c r="L37" s="43">
        <v>2</v>
      </c>
      <c r="M37" s="43" t="s">
        <v>57</v>
      </c>
      <c r="N37" s="43">
        <v>0</v>
      </c>
      <c r="O37" s="43">
        <v>3</v>
      </c>
      <c r="P37" s="43">
        <v>2</v>
      </c>
      <c r="Q37" s="43">
        <v>0</v>
      </c>
      <c r="R37" s="43"/>
      <c r="S37" s="43"/>
      <c r="T37" s="39"/>
      <c r="U37" s="19"/>
      <c r="V37" s="19"/>
      <c r="W37" s="19"/>
      <c r="X37" s="19"/>
      <c r="Y37" s="19"/>
      <c r="Z37" s="19"/>
      <c r="AA37" s="19"/>
      <c r="AB37" s="18" t="s">
        <v>95</v>
      </c>
      <c r="AC37" s="19" t="s">
        <v>30</v>
      </c>
      <c r="AD37" s="79">
        <v>800</v>
      </c>
      <c r="AE37" s="60">
        <v>800</v>
      </c>
      <c r="AF37" s="60">
        <v>800</v>
      </c>
      <c r="AG37" s="60">
        <v>800</v>
      </c>
      <c r="AH37" s="60">
        <v>800</v>
      </c>
      <c r="AI37" s="60">
        <v>4000</v>
      </c>
      <c r="AJ37" s="20">
        <v>2022</v>
      </c>
    </row>
    <row r="38" spans="1:36" s="1" customFormat="1" ht="33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39"/>
      <c r="U38" s="19"/>
      <c r="V38" s="19"/>
      <c r="W38" s="19"/>
      <c r="X38" s="19"/>
      <c r="Y38" s="19"/>
      <c r="Z38" s="19"/>
      <c r="AA38" s="19"/>
      <c r="AB38" s="18" t="s">
        <v>29</v>
      </c>
      <c r="AC38" s="23" t="s">
        <v>27</v>
      </c>
      <c r="AD38" s="73">
        <v>52</v>
      </c>
      <c r="AE38" s="54">
        <v>52</v>
      </c>
      <c r="AF38" s="54">
        <v>52</v>
      </c>
      <c r="AG38" s="54">
        <v>52</v>
      </c>
      <c r="AH38" s="54">
        <v>52</v>
      </c>
      <c r="AI38" s="54">
        <v>260</v>
      </c>
      <c r="AJ38" s="20">
        <v>2022</v>
      </c>
    </row>
    <row r="39" spans="1:36" s="1" customFormat="1" ht="4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39"/>
      <c r="U39" s="19"/>
      <c r="V39" s="19"/>
      <c r="W39" s="19"/>
      <c r="X39" s="19"/>
      <c r="Y39" s="19"/>
      <c r="Z39" s="19"/>
      <c r="AA39" s="19"/>
      <c r="AB39" s="18" t="s">
        <v>40</v>
      </c>
      <c r="AC39" s="19" t="s">
        <v>22</v>
      </c>
      <c r="AD39" s="73">
        <v>100</v>
      </c>
      <c r="AE39" s="54">
        <v>100</v>
      </c>
      <c r="AF39" s="54">
        <v>100</v>
      </c>
      <c r="AG39" s="54">
        <v>100</v>
      </c>
      <c r="AH39" s="54">
        <v>100</v>
      </c>
      <c r="AI39" s="54">
        <v>100</v>
      </c>
      <c r="AJ39" s="20">
        <v>2022</v>
      </c>
    </row>
    <row r="40" spans="1:36" s="1" customFormat="1" ht="66.75" customHeight="1">
      <c r="A40" s="43">
        <v>6</v>
      </c>
      <c r="B40" s="43">
        <v>0</v>
      </c>
      <c r="C40" s="43">
        <v>1</v>
      </c>
      <c r="D40" s="43">
        <v>1</v>
      </c>
      <c r="E40" s="43">
        <v>2</v>
      </c>
      <c r="F40" s="43">
        <v>0</v>
      </c>
      <c r="G40" s="43">
        <v>4</v>
      </c>
      <c r="H40" s="43">
        <v>0</v>
      </c>
      <c r="I40" s="43">
        <v>5</v>
      </c>
      <c r="J40" s="43">
        <v>1</v>
      </c>
      <c r="K40" s="43">
        <v>0</v>
      </c>
      <c r="L40" s="43">
        <v>2</v>
      </c>
      <c r="M40" s="43">
        <v>2</v>
      </c>
      <c r="N40" s="43">
        <v>0</v>
      </c>
      <c r="O40" s="43">
        <v>0</v>
      </c>
      <c r="P40" s="43">
        <v>2</v>
      </c>
      <c r="Q40" s="43">
        <v>0</v>
      </c>
      <c r="R40" s="43"/>
      <c r="S40" s="43"/>
      <c r="T40" s="40"/>
      <c r="U40" s="24"/>
      <c r="V40" s="24"/>
      <c r="W40" s="24"/>
      <c r="X40" s="24"/>
      <c r="Y40" s="24"/>
      <c r="Z40" s="24"/>
      <c r="AA40" s="25"/>
      <c r="AB40" s="18" t="s">
        <v>108</v>
      </c>
      <c r="AC40" s="22" t="s">
        <v>18</v>
      </c>
      <c r="AD40" s="80">
        <v>285</v>
      </c>
      <c r="AE40" s="61">
        <v>413</v>
      </c>
      <c r="AF40" s="61">
        <v>413</v>
      </c>
      <c r="AG40" s="62">
        <v>413</v>
      </c>
      <c r="AH40" s="62">
        <v>120</v>
      </c>
      <c r="AI40" s="62">
        <f>SUM(AD40:AH40)</f>
        <v>1644</v>
      </c>
      <c r="AJ40" s="26">
        <v>2022</v>
      </c>
    </row>
    <row r="41" spans="1:36" s="1" customFormat="1" ht="33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0"/>
      <c r="U41" s="24"/>
      <c r="V41" s="24"/>
      <c r="W41" s="24"/>
      <c r="X41" s="24"/>
      <c r="Y41" s="24"/>
      <c r="Z41" s="24"/>
      <c r="AA41" s="25"/>
      <c r="AB41" s="18" t="s">
        <v>33</v>
      </c>
      <c r="AC41" s="22" t="s">
        <v>34</v>
      </c>
      <c r="AD41" s="81">
        <v>72000</v>
      </c>
      <c r="AE41" s="63">
        <v>72000</v>
      </c>
      <c r="AF41" s="64">
        <v>72000</v>
      </c>
      <c r="AG41" s="64">
        <v>72000</v>
      </c>
      <c r="AH41" s="64">
        <v>72000</v>
      </c>
      <c r="AI41" s="64">
        <v>360000</v>
      </c>
      <c r="AJ41" s="33">
        <v>2022</v>
      </c>
    </row>
    <row r="42" spans="1:36" s="1" customFormat="1" ht="48" customHeight="1">
      <c r="A42" s="43">
        <v>6</v>
      </c>
      <c r="B42" s="43">
        <v>0</v>
      </c>
      <c r="C42" s="43">
        <v>1</v>
      </c>
      <c r="D42" s="43">
        <v>1</v>
      </c>
      <c r="E42" s="43">
        <v>2</v>
      </c>
      <c r="F42" s="43">
        <v>0</v>
      </c>
      <c r="G42" s="43">
        <v>4</v>
      </c>
      <c r="H42" s="43">
        <v>0</v>
      </c>
      <c r="I42" s="43">
        <v>5</v>
      </c>
      <c r="J42" s="43">
        <v>1</v>
      </c>
      <c r="K42" s="43">
        <v>0</v>
      </c>
      <c r="L42" s="43">
        <v>2</v>
      </c>
      <c r="M42" s="43">
        <v>1</v>
      </c>
      <c r="N42" s="43">
        <v>0</v>
      </c>
      <c r="O42" s="43">
        <v>3</v>
      </c>
      <c r="P42" s="43">
        <v>2</v>
      </c>
      <c r="Q42" s="43">
        <v>0</v>
      </c>
      <c r="R42" s="43"/>
      <c r="S42" s="43"/>
      <c r="T42" s="39"/>
      <c r="U42" s="19"/>
      <c r="V42" s="19"/>
      <c r="W42" s="19"/>
      <c r="X42" s="19"/>
      <c r="Y42" s="19"/>
      <c r="Z42" s="19"/>
      <c r="AA42" s="19"/>
      <c r="AB42" s="18" t="s">
        <v>94</v>
      </c>
      <c r="AC42" s="19" t="s">
        <v>30</v>
      </c>
      <c r="AD42" s="79">
        <v>774.391</v>
      </c>
      <c r="AE42" s="60">
        <v>0</v>
      </c>
      <c r="AF42" s="60">
        <v>0</v>
      </c>
      <c r="AG42" s="60">
        <v>0</v>
      </c>
      <c r="AH42" s="60">
        <v>0</v>
      </c>
      <c r="AI42" s="60">
        <f>SUM(AD42:AH42)</f>
        <v>774.391</v>
      </c>
      <c r="AJ42" s="20">
        <v>2022</v>
      </c>
    </row>
    <row r="43" spans="1:36" s="1" customFormat="1" ht="33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0"/>
      <c r="U43" s="24"/>
      <c r="V43" s="24"/>
      <c r="W43" s="24"/>
      <c r="X43" s="24"/>
      <c r="Y43" s="24"/>
      <c r="Z43" s="24"/>
      <c r="AA43" s="25"/>
      <c r="AB43" s="18" t="s">
        <v>33</v>
      </c>
      <c r="AC43" s="22" t="s">
        <v>34</v>
      </c>
      <c r="AD43" s="81">
        <v>72000</v>
      </c>
      <c r="AE43" s="63">
        <v>72000</v>
      </c>
      <c r="AF43" s="64">
        <v>72000</v>
      </c>
      <c r="AG43" s="64">
        <v>72000</v>
      </c>
      <c r="AH43" s="64">
        <v>72000</v>
      </c>
      <c r="AI43" s="64">
        <v>360000</v>
      </c>
      <c r="AJ43" s="33">
        <v>2022</v>
      </c>
    </row>
    <row r="44" spans="1:36" s="1" customFormat="1" ht="7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6"/>
      <c r="U44" s="34"/>
      <c r="V44" s="34"/>
      <c r="W44" s="34"/>
      <c r="X44" s="34"/>
      <c r="Y44" s="34"/>
      <c r="Z44" s="34"/>
      <c r="AA44" s="35"/>
      <c r="AB44" s="50" t="s">
        <v>82</v>
      </c>
      <c r="AC44" s="22" t="s">
        <v>18</v>
      </c>
      <c r="AD44" s="82">
        <f aca="true" t="shared" si="4" ref="AD44:AI44">AD45+AD54+AD81</f>
        <v>1094</v>
      </c>
      <c r="AE44" s="65">
        <f t="shared" si="4"/>
        <v>159.3</v>
      </c>
      <c r="AF44" s="65">
        <f t="shared" si="4"/>
        <v>0</v>
      </c>
      <c r="AG44" s="65">
        <f t="shared" si="4"/>
        <v>0</v>
      </c>
      <c r="AH44" s="65">
        <f t="shared" si="4"/>
        <v>3270</v>
      </c>
      <c r="AI44" s="65">
        <f t="shared" si="4"/>
        <v>4523.3</v>
      </c>
      <c r="AJ44" s="20">
        <v>2022</v>
      </c>
    </row>
    <row r="45" spans="1:36" s="1" customFormat="1" ht="60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36"/>
      <c r="U45" s="34"/>
      <c r="V45" s="34"/>
      <c r="W45" s="34"/>
      <c r="X45" s="34"/>
      <c r="Y45" s="34"/>
      <c r="Z45" s="34"/>
      <c r="AA45" s="35"/>
      <c r="AB45" s="51" t="s">
        <v>68</v>
      </c>
      <c r="AC45" s="22"/>
      <c r="AD45" s="83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20"/>
    </row>
    <row r="46" spans="1:36" s="1" customFormat="1" ht="107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36"/>
      <c r="U46" s="34"/>
      <c r="V46" s="34"/>
      <c r="W46" s="34"/>
      <c r="X46" s="34"/>
      <c r="Y46" s="34"/>
      <c r="Z46" s="34"/>
      <c r="AA46" s="35"/>
      <c r="AB46" s="37" t="s">
        <v>46</v>
      </c>
      <c r="AC46" s="19" t="s">
        <v>27</v>
      </c>
      <c r="AD46" s="78">
        <v>1</v>
      </c>
      <c r="AE46" s="20">
        <v>1</v>
      </c>
      <c r="AF46" s="20">
        <v>1</v>
      </c>
      <c r="AG46" s="20">
        <v>1</v>
      </c>
      <c r="AH46" s="20">
        <v>1</v>
      </c>
      <c r="AI46" s="20">
        <v>1</v>
      </c>
      <c r="AJ46" s="20">
        <v>2022</v>
      </c>
    </row>
    <row r="47" spans="1:36" s="1" customFormat="1" ht="119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6"/>
      <c r="U47" s="34"/>
      <c r="V47" s="34"/>
      <c r="W47" s="34"/>
      <c r="X47" s="34"/>
      <c r="Y47" s="34"/>
      <c r="Z47" s="34"/>
      <c r="AA47" s="35"/>
      <c r="AB47" s="37" t="s">
        <v>47</v>
      </c>
      <c r="AC47" s="22" t="s">
        <v>22</v>
      </c>
      <c r="AD47" s="78">
        <v>20</v>
      </c>
      <c r="AE47" s="20">
        <v>25</v>
      </c>
      <c r="AF47" s="20">
        <v>30</v>
      </c>
      <c r="AG47" s="20">
        <v>35</v>
      </c>
      <c r="AH47" s="20">
        <v>40</v>
      </c>
      <c r="AI47" s="20">
        <v>40</v>
      </c>
      <c r="AJ47" s="20">
        <v>2022</v>
      </c>
    </row>
    <row r="48" spans="1:36" s="1" customFormat="1" ht="4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36"/>
      <c r="U48" s="34"/>
      <c r="V48" s="34"/>
      <c r="W48" s="34"/>
      <c r="X48" s="34"/>
      <c r="Y48" s="34"/>
      <c r="Z48" s="34"/>
      <c r="AA48" s="35"/>
      <c r="AB48" s="37" t="s">
        <v>48</v>
      </c>
      <c r="AC48" s="22" t="s">
        <v>49</v>
      </c>
      <c r="AD48" s="78">
        <v>1</v>
      </c>
      <c r="AE48" s="20">
        <v>1</v>
      </c>
      <c r="AF48" s="20">
        <v>1</v>
      </c>
      <c r="AG48" s="20">
        <v>1</v>
      </c>
      <c r="AH48" s="20">
        <v>1</v>
      </c>
      <c r="AI48" s="20">
        <v>1</v>
      </c>
      <c r="AJ48" s="20">
        <v>2022</v>
      </c>
    </row>
    <row r="49" spans="1:36" s="1" customFormat="1" ht="48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36"/>
      <c r="U49" s="34"/>
      <c r="V49" s="34"/>
      <c r="W49" s="34"/>
      <c r="X49" s="34"/>
      <c r="Y49" s="34"/>
      <c r="Z49" s="34"/>
      <c r="AA49" s="35"/>
      <c r="AB49" s="37" t="s">
        <v>66</v>
      </c>
      <c r="AC49" s="22" t="s">
        <v>27</v>
      </c>
      <c r="AD49" s="78">
        <v>1</v>
      </c>
      <c r="AE49" s="20">
        <v>1</v>
      </c>
      <c r="AF49" s="20">
        <v>1</v>
      </c>
      <c r="AG49" s="20">
        <v>1</v>
      </c>
      <c r="AH49" s="20">
        <v>1</v>
      </c>
      <c r="AI49" s="20">
        <v>5</v>
      </c>
      <c r="AJ49" s="20">
        <v>2022</v>
      </c>
    </row>
    <row r="50" spans="1:36" s="1" customFormat="1" ht="33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36"/>
      <c r="U50" s="34"/>
      <c r="V50" s="34"/>
      <c r="W50" s="34"/>
      <c r="X50" s="34"/>
      <c r="Y50" s="34"/>
      <c r="Z50" s="34"/>
      <c r="AA50" s="35"/>
      <c r="AB50" s="37" t="s">
        <v>69</v>
      </c>
      <c r="AC50" s="22" t="s">
        <v>49</v>
      </c>
      <c r="AD50" s="78">
        <v>1</v>
      </c>
      <c r="AE50" s="20">
        <v>1</v>
      </c>
      <c r="AF50" s="20">
        <v>1</v>
      </c>
      <c r="AG50" s="20">
        <v>1</v>
      </c>
      <c r="AH50" s="20">
        <v>1</v>
      </c>
      <c r="AI50" s="20">
        <v>1</v>
      </c>
      <c r="AJ50" s="20">
        <v>2022</v>
      </c>
    </row>
    <row r="51" spans="1:36" s="1" customFormat="1" ht="48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36"/>
      <c r="U51" s="34"/>
      <c r="V51" s="34"/>
      <c r="W51" s="34"/>
      <c r="X51" s="34"/>
      <c r="Y51" s="34"/>
      <c r="Z51" s="34"/>
      <c r="AA51" s="35"/>
      <c r="AB51" s="37" t="s">
        <v>67</v>
      </c>
      <c r="AC51" s="22" t="s">
        <v>27</v>
      </c>
      <c r="AD51" s="78">
        <v>1</v>
      </c>
      <c r="AE51" s="20">
        <v>1</v>
      </c>
      <c r="AF51" s="20">
        <v>1</v>
      </c>
      <c r="AG51" s="20">
        <v>1</v>
      </c>
      <c r="AH51" s="20">
        <v>1</v>
      </c>
      <c r="AI51" s="20">
        <v>5</v>
      </c>
      <c r="AJ51" s="20">
        <v>2022</v>
      </c>
    </row>
    <row r="52" spans="1:36" s="1" customFormat="1" ht="76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36"/>
      <c r="U52" s="34"/>
      <c r="V52" s="34"/>
      <c r="W52" s="34"/>
      <c r="X52" s="34"/>
      <c r="Y52" s="34"/>
      <c r="Z52" s="34"/>
      <c r="AA52" s="35"/>
      <c r="AB52" s="37" t="s">
        <v>70</v>
      </c>
      <c r="AC52" s="22" t="s">
        <v>49</v>
      </c>
      <c r="AD52" s="83">
        <v>1</v>
      </c>
      <c r="AE52" s="66">
        <v>1</v>
      </c>
      <c r="AF52" s="66">
        <v>1</v>
      </c>
      <c r="AG52" s="66">
        <v>1</v>
      </c>
      <c r="AH52" s="66">
        <v>1</v>
      </c>
      <c r="AI52" s="66">
        <v>1</v>
      </c>
      <c r="AJ52" s="20">
        <v>2022</v>
      </c>
    </row>
    <row r="53" spans="1:36" s="1" customFormat="1" ht="119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36"/>
      <c r="U53" s="34"/>
      <c r="V53" s="34"/>
      <c r="W53" s="34"/>
      <c r="X53" s="34"/>
      <c r="Y53" s="34"/>
      <c r="Z53" s="34"/>
      <c r="AA53" s="35"/>
      <c r="AB53" s="37" t="s">
        <v>50</v>
      </c>
      <c r="AC53" s="22" t="s">
        <v>51</v>
      </c>
      <c r="AD53" s="78">
        <v>30</v>
      </c>
      <c r="AE53" s="20">
        <v>40</v>
      </c>
      <c r="AF53" s="20">
        <v>50</v>
      </c>
      <c r="AG53" s="20">
        <v>55</v>
      </c>
      <c r="AH53" s="20">
        <v>60</v>
      </c>
      <c r="AI53" s="20">
        <v>60</v>
      </c>
      <c r="AJ53" s="20">
        <v>2022</v>
      </c>
    </row>
    <row r="54" spans="1:36" s="1" customFormat="1" ht="60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36"/>
      <c r="U54" s="34"/>
      <c r="V54" s="34"/>
      <c r="W54" s="34"/>
      <c r="X54" s="34"/>
      <c r="Y54" s="34"/>
      <c r="Z54" s="34"/>
      <c r="AA54" s="35"/>
      <c r="AB54" s="50" t="s">
        <v>71</v>
      </c>
      <c r="AC54" s="22" t="s">
        <v>18</v>
      </c>
      <c r="AD54" s="84">
        <f aca="true" t="shared" si="5" ref="AD54:AI54">AD62+AD64+AD66+AD68+AD70+AD73+AD76+AD79</f>
        <v>1094</v>
      </c>
      <c r="AE54" s="70">
        <f t="shared" si="5"/>
        <v>159.3</v>
      </c>
      <c r="AF54" s="70">
        <f t="shared" si="5"/>
        <v>0</v>
      </c>
      <c r="AG54" s="70">
        <f t="shared" si="5"/>
        <v>0</v>
      </c>
      <c r="AH54" s="70">
        <f t="shared" si="5"/>
        <v>3270</v>
      </c>
      <c r="AI54" s="70">
        <f t="shared" si="5"/>
        <v>4523.3</v>
      </c>
      <c r="AJ54" s="20">
        <v>2022</v>
      </c>
    </row>
    <row r="55" spans="1:36" s="1" customFormat="1" ht="76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36"/>
      <c r="U55" s="34"/>
      <c r="V55" s="34"/>
      <c r="W55" s="34"/>
      <c r="X55" s="34"/>
      <c r="Y55" s="34"/>
      <c r="Z55" s="34"/>
      <c r="AA55" s="35"/>
      <c r="AB55" s="37" t="s">
        <v>72</v>
      </c>
      <c r="AC55" s="22" t="s">
        <v>22</v>
      </c>
      <c r="AD55" s="78" t="s">
        <v>73</v>
      </c>
      <c r="AE55" s="20">
        <v>15</v>
      </c>
      <c r="AF55" s="59">
        <v>16</v>
      </c>
      <c r="AG55" s="59">
        <v>18</v>
      </c>
      <c r="AH55" s="59">
        <v>19</v>
      </c>
      <c r="AI55" s="67">
        <v>19</v>
      </c>
      <c r="AJ55" s="20">
        <v>2022</v>
      </c>
    </row>
    <row r="56" spans="1:36" s="1" customFormat="1" ht="33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36"/>
      <c r="U56" s="34"/>
      <c r="V56" s="34"/>
      <c r="W56" s="34"/>
      <c r="X56" s="34"/>
      <c r="Y56" s="34"/>
      <c r="Z56" s="34"/>
      <c r="AA56" s="35"/>
      <c r="AB56" s="37" t="s">
        <v>52</v>
      </c>
      <c r="AC56" s="22" t="s">
        <v>22</v>
      </c>
      <c r="AD56" s="78">
        <v>14</v>
      </c>
      <c r="AE56" s="20" t="s">
        <v>74</v>
      </c>
      <c r="AF56" s="59">
        <v>16</v>
      </c>
      <c r="AG56" s="59">
        <v>18</v>
      </c>
      <c r="AH56" s="59">
        <v>19</v>
      </c>
      <c r="AI56" s="67">
        <v>19</v>
      </c>
      <c r="AJ56" s="20">
        <v>2022</v>
      </c>
    </row>
    <row r="57" spans="1:36" s="1" customFormat="1" ht="44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36"/>
      <c r="U57" s="34"/>
      <c r="V57" s="34"/>
      <c r="W57" s="34"/>
      <c r="X57" s="34"/>
      <c r="Y57" s="34"/>
      <c r="Z57" s="34"/>
      <c r="AA57" s="35"/>
      <c r="AB57" s="37" t="s">
        <v>53</v>
      </c>
      <c r="AC57" s="22" t="s">
        <v>22</v>
      </c>
      <c r="AD57" s="78">
        <v>6.8</v>
      </c>
      <c r="AE57" s="20">
        <v>9.5</v>
      </c>
      <c r="AF57" s="20">
        <v>12</v>
      </c>
      <c r="AG57" s="20">
        <v>15</v>
      </c>
      <c r="AH57" s="20">
        <v>16</v>
      </c>
      <c r="AI57" s="20">
        <v>16</v>
      </c>
      <c r="AJ57" s="20">
        <v>2022</v>
      </c>
    </row>
    <row r="58" spans="1:36" s="1" customFormat="1" ht="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36"/>
      <c r="U58" s="34"/>
      <c r="V58" s="34"/>
      <c r="W58" s="34"/>
      <c r="X58" s="34"/>
      <c r="Y58" s="34"/>
      <c r="Z58" s="34"/>
      <c r="AA58" s="35"/>
      <c r="AB58" s="37" t="s">
        <v>54</v>
      </c>
      <c r="AC58" s="22" t="s">
        <v>49</v>
      </c>
      <c r="AD58" s="78">
        <v>1</v>
      </c>
      <c r="AE58" s="20">
        <v>1</v>
      </c>
      <c r="AF58" s="20">
        <v>1</v>
      </c>
      <c r="AG58" s="20">
        <v>1</v>
      </c>
      <c r="AH58" s="20">
        <v>1</v>
      </c>
      <c r="AI58" s="20">
        <v>1</v>
      </c>
      <c r="AJ58" s="20">
        <v>2022</v>
      </c>
    </row>
    <row r="59" spans="1:36" s="1" customFormat="1" ht="91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36"/>
      <c r="U59" s="34"/>
      <c r="V59" s="34"/>
      <c r="W59" s="34"/>
      <c r="X59" s="34"/>
      <c r="Y59" s="34"/>
      <c r="Z59" s="34"/>
      <c r="AA59" s="35"/>
      <c r="AB59" s="37" t="s">
        <v>55</v>
      </c>
      <c r="AC59" s="22" t="s">
        <v>27</v>
      </c>
      <c r="AD59" s="78">
        <v>1</v>
      </c>
      <c r="AE59" s="20">
        <v>1</v>
      </c>
      <c r="AF59" s="20">
        <v>1</v>
      </c>
      <c r="AG59" s="20">
        <v>1</v>
      </c>
      <c r="AH59" s="20">
        <v>1</v>
      </c>
      <c r="AI59" s="20">
        <v>5</v>
      </c>
      <c r="AJ59" s="20">
        <v>2022</v>
      </c>
    </row>
    <row r="60" spans="1:36" s="1" customFormat="1" ht="63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36"/>
      <c r="U60" s="34"/>
      <c r="V60" s="34"/>
      <c r="W60" s="34"/>
      <c r="X60" s="34"/>
      <c r="Y60" s="34"/>
      <c r="Z60" s="34"/>
      <c r="AA60" s="35"/>
      <c r="AB60" s="37" t="s">
        <v>83</v>
      </c>
      <c r="AC60" s="22" t="s">
        <v>49</v>
      </c>
      <c r="AD60" s="85">
        <v>1</v>
      </c>
      <c r="AE60" s="68">
        <v>1</v>
      </c>
      <c r="AF60" s="68">
        <v>1</v>
      </c>
      <c r="AG60" s="68">
        <v>1</v>
      </c>
      <c r="AH60" s="68">
        <v>1</v>
      </c>
      <c r="AI60" s="68">
        <v>1</v>
      </c>
      <c r="AJ60" s="20">
        <v>2022</v>
      </c>
    </row>
    <row r="61" spans="1:36" s="1" customFormat="1" ht="30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36"/>
      <c r="U61" s="34"/>
      <c r="V61" s="34"/>
      <c r="W61" s="34"/>
      <c r="X61" s="34"/>
      <c r="Y61" s="34"/>
      <c r="Z61" s="34"/>
      <c r="AA61" s="35"/>
      <c r="AB61" s="37" t="s">
        <v>56</v>
      </c>
      <c r="AC61" s="69" t="s">
        <v>27</v>
      </c>
      <c r="AD61" s="85">
        <v>1</v>
      </c>
      <c r="AE61" s="68">
        <v>1</v>
      </c>
      <c r="AF61" s="68">
        <v>1</v>
      </c>
      <c r="AG61" s="68">
        <v>1</v>
      </c>
      <c r="AH61" s="68">
        <v>1</v>
      </c>
      <c r="AI61" s="68">
        <v>5</v>
      </c>
      <c r="AJ61" s="20">
        <v>2022</v>
      </c>
    </row>
    <row r="62" spans="1:36" s="1" customFormat="1" ht="45.75" customHeight="1">
      <c r="A62" s="44">
        <v>6</v>
      </c>
      <c r="B62" s="44">
        <v>0</v>
      </c>
      <c r="C62" s="44">
        <v>1</v>
      </c>
      <c r="D62" s="44">
        <v>0</v>
      </c>
      <c r="E62" s="44">
        <v>8</v>
      </c>
      <c r="F62" s="44">
        <v>0</v>
      </c>
      <c r="G62" s="44">
        <v>1</v>
      </c>
      <c r="H62" s="44">
        <v>0</v>
      </c>
      <c r="I62" s="44">
        <v>5</v>
      </c>
      <c r="J62" s="44">
        <v>2</v>
      </c>
      <c r="K62" s="44">
        <v>0</v>
      </c>
      <c r="L62" s="44">
        <v>2</v>
      </c>
      <c r="M62" s="44">
        <v>2</v>
      </c>
      <c r="N62" s="44">
        <v>0</v>
      </c>
      <c r="O62" s="44">
        <v>0</v>
      </c>
      <c r="P62" s="44">
        <v>1</v>
      </c>
      <c r="Q62" s="44">
        <v>0</v>
      </c>
      <c r="R62" s="44"/>
      <c r="S62" s="44"/>
      <c r="T62" s="36"/>
      <c r="U62" s="34"/>
      <c r="V62" s="34"/>
      <c r="W62" s="34"/>
      <c r="X62" s="34"/>
      <c r="Y62" s="34"/>
      <c r="Z62" s="34"/>
      <c r="AA62" s="35"/>
      <c r="AB62" s="37" t="s">
        <v>87</v>
      </c>
      <c r="AC62" s="19" t="s">
        <v>18</v>
      </c>
      <c r="AD62" s="78">
        <v>0</v>
      </c>
      <c r="AE62" s="20">
        <v>0</v>
      </c>
      <c r="AF62" s="20">
        <v>0</v>
      </c>
      <c r="AG62" s="20">
        <v>0</v>
      </c>
      <c r="AH62" s="20">
        <v>190</v>
      </c>
      <c r="AI62" s="20">
        <f>SUM(AD62:AH62)</f>
        <v>190</v>
      </c>
      <c r="AJ62" s="20">
        <v>2022</v>
      </c>
    </row>
    <row r="63" spans="1:36" s="1" customFormat="1" ht="47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36"/>
      <c r="U63" s="34"/>
      <c r="V63" s="34"/>
      <c r="W63" s="34"/>
      <c r="X63" s="34"/>
      <c r="Y63" s="34"/>
      <c r="Z63" s="34"/>
      <c r="AA63" s="35"/>
      <c r="AB63" s="37" t="s">
        <v>58</v>
      </c>
      <c r="AC63" s="23" t="s">
        <v>27</v>
      </c>
      <c r="AD63" s="78">
        <v>0</v>
      </c>
      <c r="AE63" s="20">
        <v>0</v>
      </c>
      <c r="AF63" s="20">
        <v>0</v>
      </c>
      <c r="AG63" s="20">
        <v>0</v>
      </c>
      <c r="AH63" s="20">
        <v>1</v>
      </c>
      <c r="AI63" s="20">
        <v>1</v>
      </c>
      <c r="AJ63" s="20">
        <v>2022</v>
      </c>
    </row>
    <row r="64" spans="1:36" s="1" customFormat="1" ht="60" customHeight="1">
      <c r="A64" s="44">
        <v>6</v>
      </c>
      <c r="B64" s="44">
        <v>7</v>
      </c>
      <c r="C64" s="44">
        <v>5</v>
      </c>
      <c r="D64" s="44">
        <v>0</v>
      </c>
      <c r="E64" s="44">
        <v>7</v>
      </c>
      <c r="F64" s="44">
        <v>0</v>
      </c>
      <c r="G64" s="44">
        <v>2</v>
      </c>
      <c r="H64" s="44">
        <v>0</v>
      </c>
      <c r="I64" s="44">
        <v>5</v>
      </c>
      <c r="J64" s="44">
        <v>2</v>
      </c>
      <c r="K64" s="44">
        <v>0</v>
      </c>
      <c r="L64" s="44">
        <v>2</v>
      </c>
      <c r="M64" s="44">
        <v>2</v>
      </c>
      <c r="N64" s="44">
        <v>0</v>
      </c>
      <c r="O64" s="44">
        <v>0</v>
      </c>
      <c r="P64" s="44">
        <v>2</v>
      </c>
      <c r="Q64" s="44">
        <v>0</v>
      </c>
      <c r="R64" s="44"/>
      <c r="S64" s="44"/>
      <c r="T64" s="36"/>
      <c r="U64" s="34"/>
      <c r="V64" s="34"/>
      <c r="W64" s="34"/>
      <c r="X64" s="34"/>
      <c r="Y64" s="34"/>
      <c r="Z64" s="34"/>
      <c r="AA64" s="35"/>
      <c r="AB64" s="52" t="s">
        <v>84</v>
      </c>
      <c r="AC64" s="22" t="s">
        <v>18</v>
      </c>
      <c r="AD64" s="78">
        <v>181.5</v>
      </c>
      <c r="AE64" s="20">
        <v>0</v>
      </c>
      <c r="AF64" s="55">
        <v>0</v>
      </c>
      <c r="AG64" s="55">
        <v>0</v>
      </c>
      <c r="AH64" s="55">
        <v>0</v>
      </c>
      <c r="AI64" s="20">
        <f>SUM(AD64:AH64)</f>
        <v>181.5</v>
      </c>
      <c r="AJ64" s="20">
        <v>2022</v>
      </c>
    </row>
    <row r="65" spans="1:36" s="1" customFormat="1" ht="48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36"/>
      <c r="U65" s="34"/>
      <c r="V65" s="34"/>
      <c r="W65" s="34"/>
      <c r="X65" s="34"/>
      <c r="Y65" s="34"/>
      <c r="Z65" s="34"/>
      <c r="AA65" s="35"/>
      <c r="AB65" s="37" t="s">
        <v>58</v>
      </c>
      <c r="AC65" s="23" t="s">
        <v>27</v>
      </c>
      <c r="AD65" s="78">
        <v>1</v>
      </c>
      <c r="AE65" s="20">
        <v>0</v>
      </c>
      <c r="AF65" s="20">
        <v>0</v>
      </c>
      <c r="AG65" s="20">
        <v>0</v>
      </c>
      <c r="AH65" s="20">
        <v>0</v>
      </c>
      <c r="AI65" s="20">
        <v>1</v>
      </c>
      <c r="AJ65" s="20">
        <v>2022</v>
      </c>
    </row>
    <row r="66" spans="1:36" s="1" customFormat="1" ht="59.25" customHeight="1">
      <c r="A66" s="44">
        <v>6</v>
      </c>
      <c r="B66" s="44">
        <v>7</v>
      </c>
      <c r="C66" s="44">
        <v>5</v>
      </c>
      <c r="D66" s="44">
        <v>0</v>
      </c>
      <c r="E66" s="44">
        <v>7</v>
      </c>
      <c r="F66" s="44">
        <v>0</v>
      </c>
      <c r="G66" s="44">
        <v>3</v>
      </c>
      <c r="H66" s="44">
        <v>0</v>
      </c>
      <c r="I66" s="44">
        <v>5</v>
      </c>
      <c r="J66" s="44">
        <v>2</v>
      </c>
      <c r="K66" s="44">
        <v>0</v>
      </c>
      <c r="L66" s="44">
        <v>2</v>
      </c>
      <c r="M66" s="44">
        <v>2</v>
      </c>
      <c r="N66" s="44">
        <v>0</v>
      </c>
      <c r="O66" s="44">
        <v>0</v>
      </c>
      <c r="P66" s="44">
        <v>3</v>
      </c>
      <c r="Q66" s="44">
        <v>0</v>
      </c>
      <c r="R66" s="44"/>
      <c r="S66" s="44"/>
      <c r="T66" s="36"/>
      <c r="U66" s="34"/>
      <c r="V66" s="34"/>
      <c r="W66" s="34"/>
      <c r="X66" s="34"/>
      <c r="Y66" s="34"/>
      <c r="Z66" s="34"/>
      <c r="AA66" s="35"/>
      <c r="AB66" s="37" t="s">
        <v>85</v>
      </c>
      <c r="AC66" s="23" t="s">
        <v>18</v>
      </c>
      <c r="AD66" s="78">
        <v>0</v>
      </c>
      <c r="AE66" s="20">
        <v>0</v>
      </c>
      <c r="AF66" s="20">
        <v>0</v>
      </c>
      <c r="AG66" s="20">
        <v>0</v>
      </c>
      <c r="AH66" s="20">
        <v>190</v>
      </c>
      <c r="AI66" s="20">
        <f>SUM(AD66:AH66)</f>
        <v>190</v>
      </c>
      <c r="AJ66" s="20">
        <v>2022</v>
      </c>
    </row>
    <row r="67" spans="1:36" s="1" customFormat="1" ht="44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36"/>
      <c r="U67" s="34"/>
      <c r="V67" s="34"/>
      <c r="W67" s="34"/>
      <c r="X67" s="34"/>
      <c r="Y67" s="34"/>
      <c r="Z67" s="34"/>
      <c r="AA67" s="35"/>
      <c r="AB67" s="37" t="s">
        <v>60</v>
      </c>
      <c r="AC67" s="23" t="s">
        <v>27</v>
      </c>
      <c r="AD67" s="78">
        <v>0</v>
      </c>
      <c r="AE67" s="20">
        <v>0</v>
      </c>
      <c r="AF67" s="20">
        <v>0</v>
      </c>
      <c r="AG67" s="20">
        <v>0</v>
      </c>
      <c r="AH67" s="20">
        <v>1</v>
      </c>
      <c r="AI67" s="20">
        <v>1</v>
      </c>
      <c r="AJ67" s="20">
        <v>2022</v>
      </c>
    </row>
    <row r="68" spans="1:36" s="1" customFormat="1" ht="60" customHeight="1">
      <c r="A68" s="44">
        <v>6</v>
      </c>
      <c r="B68" s="44">
        <v>7</v>
      </c>
      <c r="C68" s="44">
        <v>5</v>
      </c>
      <c r="D68" s="44">
        <v>0</v>
      </c>
      <c r="E68" s="44">
        <v>7</v>
      </c>
      <c r="F68" s="44">
        <v>0</v>
      </c>
      <c r="G68" s="44">
        <v>1</v>
      </c>
      <c r="H68" s="44">
        <v>0</v>
      </c>
      <c r="I68" s="44">
        <v>5</v>
      </c>
      <c r="J68" s="44">
        <v>2</v>
      </c>
      <c r="K68" s="44">
        <v>0</v>
      </c>
      <c r="L68" s="44">
        <v>2</v>
      </c>
      <c r="M68" s="44">
        <v>2</v>
      </c>
      <c r="N68" s="44">
        <v>0</v>
      </c>
      <c r="O68" s="44">
        <v>0</v>
      </c>
      <c r="P68" s="44">
        <v>4</v>
      </c>
      <c r="Q68" s="44">
        <v>0</v>
      </c>
      <c r="R68" s="44"/>
      <c r="S68" s="44"/>
      <c r="T68" s="36"/>
      <c r="U68" s="34"/>
      <c r="V68" s="34"/>
      <c r="W68" s="34"/>
      <c r="X68" s="34"/>
      <c r="Y68" s="34"/>
      <c r="Z68" s="34"/>
      <c r="AA68" s="35"/>
      <c r="AB68" s="37" t="s">
        <v>110</v>
      </c>
      <c r="AC68" s="23" t="s">
        <v>61</v>
      </c>
      <c r="AD68" s="78">
        <v>0</v>
      </c>
      <c r="AE68" s="20">
        <v>0</v>
      </c>
      <c r="AF68" s="20">
        <v>0</v>
      </c>
      <c r="AG68" s="20">
        <v>0</v>
      </c>
      <c r="AH68" s="20">
        <v>190</v>
      </c>
      <c r="AI68" s="20">
        <f>SUM(AD68:AH68)</f>
        <v>190</v>
      </c>
      <c r="AJ68" s="20">
        <v>2022</v>
      </c>
    </row>
    <row r="69" spans="1:36" s="1" customFormat="1" ht="47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36"/>
      <c r="U69" s="34"/>
      <c r="V69" s="34"/>
      <c r="W69" s="34"/>
      <c r="X69" s="34"/>
      <c r="Y69" s="34"/>
      <c r="Z69" s="34"/>
      <c r="AA69" s="35"/>
      <c r="AB69" s="37" t="s">
        <v>58</v>
      </c>
      <c r="AC69" s="23" t="s">
        <v>27</v>
      </c>
      <c r="AD69" s="78">
        <v>0</v>
      </c>
      <c r="AE69" s="20">
        <v>0</v>
      </c>
      <c r="AF69" s="20">
        <v>0</v>
      </c>
      <c r="AG69" s="20">
        <v>0</v>
      </c>
      <c r="AH69" s="20">
        <v>1</v>
      </c>
      <c r="AI69" s="20">
        <v>1</v>
      </c>
      <c r="AJ69" s="20">
        <v>2022</v>
      </c>
    </row>
    <row r="70" spans="1:36" s="1" customFormat="1" ht="60.75" customHeight="1">
      <c r="A70" s="44">
        <v>6</v>
      </c>
      <c r="B70" s="44">
        <v>7</v>
      </c>
      <c r="C70" s="44">
        <v>5</v>
      </c>
      <c r="D70" s="44">
        <v>0</v>
      </c>
      <c r="E70" s="44">
        <v>7</v>
      </c>
      <c r="F70" s="44">
        <v>0</v>
      </c>
      <c r="G70" s="44">
        <v>2</v>
      </c>
      <c r="H70" s="44">
        <v>0</v>
      </c>
      <c r="I70" s="44">
        <v>5</v>
      </c>
      <c r="J70" s="44">
        <v>2</v>
      </c>
      <c r="K70" s="44">
        <v>0</v>
      </c>
      <c r="L70" s="44">
        <v>2</v>
      </c>
      <c r="M70" s="44">
        <v>2</v>
      </c>
      <c r="N70" s="44">
        <v>0</v>
      </c>
      <c r="O70" s="44">
        <v>0</v>
      </c>
      <c r="P70" s="44">
        <v>5</v>
      </c>
      <c r="Q70" s="44">
        <v>0</v>
      </c>
      <c r="R70" s="44"/>
      <c r="S70" s="44"/>
      <c r="T70" s="36"/>
      <c r="U70" s="34"/>
      <c r="V70" s="34"/>
      <c r="W70" s="34"/>
      <c r="X70" s="34"/>
      <c r="Y70" s="34"/>
      <c r="Z70" s="34"/>
      <c r="AA70" s="35"/>
      <c r="AB70" s="37" t="s">
        <v>96</v>
      </c>
      <c r="AC70" s="23" t="s">
        <v>18</v>
      </c>
      <c r="AD70" s="78">
        <v>0</v>
      </c>
      <c r="AE70" s="20">
        <v>0</v>
      </c>
      <c r="AF70" s="20">
        <v>0</v>
      </c>
      <c r="AG70" s="20">
        <v>0</v>
      </c>
      <c r="AH70" s="20">
        <v>900</v>
      </c>
      <c r="AI70" s="20">
        <f>SUM(AD70:AH70)</f>
        <v>900</v>
      </c>
      <c r="AJ70" s="20">
        <v>2022</v>
      </c>
    </row>
    <row r="71" spans="1:36" s="1" customFormat="1" ht="4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36"/>
      <c r="U71" s="34"/>
      <c r="V71" s="34"/>
      <c r="W71" s="34"/>
      <c r="X71" s="34"/>
      <c r="Y71" s="34"/>
      <c r="Z71" s="34"/>
      <c r="AA71" s="35"/>
      <c r="AB71" s="37" t="s">
        <v>62</v>
      </c>
      <c r="AC71" s="23" t="s">
        <v>27</v>
      </c>
      <c r="AD71" s="78">
        <v>0</v>
      </c>
      <c r="AE71" s="20">
        <v>0</v>
      </c>
      <c r="AF71" s="20">
        <v>0</v>
      </c>
      <c r="AG71" s="20">
        <v>0</v>
      </c>
      <c r="AH71" s="20">
        <v>1</v>
      </c>
      <c r="AI71" s="20">
        <v>1</v>
      </c>
      <c r="AJ71" s="20">
        <v>2022</v>
      </c>
    </row>
    <row r="72" spans="1:36" s="1" customFormat="1" ht="32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36"/>
      <c r="U72" s="34"/>
      <c r="V72" s="34"/>
      <c r="W72" s="34"/>
      <c r="X72" s="34"/>
      <c r="Y72" s="34"/>
      <c r="Z72" s="34"/>
      <c r="AA72" s="35"/>
      <c r="AB72" s="37" t="s">
        <v>59</v>
      </c>
      <c r="AC72" s="23" t="s">
        <v>27</v>
      </c>
      <c r="AD72" s="78">
        <v>0</v>
      </c>
      <c r="AE72" s="20">
        <v>0</v>
      </c>
      <c r="AF72" s="20">
        <v>0</v>
      </c>
      <c r="AG72" s="20">
        <v>0</v>
      </c>
      <c r="AH72" s="20">
        <v>1</v>
      </c>
      <c r="AI72" s="20">
        <v>1</v>
      </c>
      <c r="AJ72" s="20">
        <v>2022</v>
      </c>
    </row>
    <row r="73" spans="1:36" s="1" customFormat="1" ht="59.25" customHeight="1">
      <c r="A73" s="44">
        <v>6</v>
      </c>
      <c r="B73" s="44">
        <v>7</v>
      </c>
      <c r="C73" s="44">
        <v>5</v>
      </c>
      <c r="D73" s="44">
        <v>0</v>
      </c>
      <c r="E73" s="44">
        <v>7</v>
      </c>
      <c r="F73" s="44">
        <v>0</v>
      </c>
      <c r="G73" s="44">
        <v>3</v>
      </c>
      <c r="H73" s="44">
        <v>0</v>
      </c>
      <c r="I73" s="44">
        <v>5</v>
      </c>
      <c r="J73" s="44">
        <v>2</v>
      </c>
      <c r="K73" s="44">
        <v>0</v>
      </c>
      <c r="L73" s="44">
        <v>2</v>
      </c>
      <c r="M73" s="44">
        <v>2</v>
      </c>
      <c r="N73" s="44">
        <v>0</v>
      </c>
      <c r="O73" s="44">
        <v>0</v>
      </c>
      <c r="P73" s="44">
        <v>6</v>
      </c>
      <c r="Q73" s="44">
        <v>0</v>
      </c>
      <c r="R73" s="44"/>
      <c r="S73" s="44"/>
      <c r="T73" s="36"/>
      <c r="U73" s="34"/>
      <c r="V73" s="34"/>
      <c r="W73" s="34"/>
      <c r="X73" s="34"/>
      <c r="Y73" s="34"/>
      <c r="Z73" s="34"/>
      <c r="AA73" s="35"/>
      <c r="AB73" s="37" t="s">
        <v>86</v>
      </c>
      <c r="AC73" s="23" t="s">
        <v>18</v>
      </c>
      <c r="AD73" s="78">
        <v>912.5</v>
      </c>
      <c r="AE73" s="20">
        <v>0</v>
      </c>
      <c r="AF73" s="20">
        <v>0</v>
      </c>
      <c r="AG73" s="20">
        <v>0</v>
      </c>
      <c r="AH73" s="20">
        <v>900</v>
      </c>
      <c r="AI73" s="20">
        <f>SUM(AD73:AH73)</f>
        <v>1812.5</v>
      </c>
      <c r="AJ73" s="20">
        <v>2022</v>
      </c>
    </row>
    <row r="74" spans="1:36" s="1" customFormat="1" ht="50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36"/>
      <c r="U74" s="34"/>
      <c r="V74" s="34"/>
      <c r="W74" s="34"/>
      <c r="X74" s="34"/>
      <c r="Y74" s="34"/>
      <c r="Z74" s="34"/>
      <c r="AA74" s="35"/>
      <c r="AB74" s="37" t="s">
        <v>62</v>
      </c>
      <c r="AC74" s="23" t="s">
        <v>27</v>
      </c>
      <c r="AD74" s="78">
        <v>1</v>
      </c>
      <c r="AE74" s="20">
        <v>0</v>
      </c>
      <c r="AF74" s="20">
        <v>0</v>
      </c>
      <c r="AG74" s="20">
        <v>0</v>
      </c>
      <c r="AH74" s="20">
        <v>1</v>
      </c>
      <c r="AI74" s="20">
        <v>2</v>
      </c>
      <c r="AJ74" s="20">
        <v>2022</v>
      </c>
    </row>
    <row r="75" spans="1:36" s="1" customFormat="1" ht="31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36"/>
      <c r="U75" s="34"/>
      <c r="V75" s="34"/>
      <c r="W75" s="34"/>
      <c r="X75" s="34"/>
      <c r="Y75" s="34"/>
      <c r="Z75" s="34"/>
      <c r="AA75" s="35"/>
      <c r="AB75" s="37" t="s">
        <v>59</v>
      </c>
      <c r="AC75" s="23" t="s">
        <v>27</v>
      </c>
      <c r="AD75" s="78">
        <v>1</v>
      </c>
      <c r="AE75" s="20">
        <v>0</v>
      </c>
      <c r="AF75" s="20">
        <v>0</v>
      </c>
      <c r="AG75" s="20">
        <v>0</v>
      </c>
      <c r="AH75" s="20">
        <v>1</v>
      </c>
      <c r="AI75" s="20">
        <v>2</v>
      </c>
      <c r="AJ75" s="20">
        <v>2022</v>
      </c>
    </row>
    <row r="76" spans="1:36" s="1" customFormat="1" ht="60.75" customHeight="1">
      <c r="A76" s="44">
        <v>6</v>
      </c>
      <c r="B76" s="44">
        <v>0</v>
      </c>
      <c r="C76" s="44">
        <v>1</v>
      </c>
      <c r="D76" s="44">
        <v>0</v>
      </c>
      <c r="E76" s="44">
        <v>8</v>
      </c>
      <c r="F76" s="44">
        <v>0</v>
      </c>
      <c r="G76" s="44">
        <v>1</v>
      </c>
      <c r="H76" s="44">
        <v>0</v>
      </c>
      <c r="I76" s="44">
        <v>5</v>
      </c>
      <c r="J76" s="44">
        <v>2</v>
      </c>
      <c r="K76" s="44">
        <v>0</v>
      </c>
      <c r="L76" s="44">
        <v>2</v>
      </c>
      <c r="M76" s="44">
        <v>2</v>
      </c>
      <c r="N76" s="44">
        <v>0</v>
      </c>
      <c r="O76" s="44">
        <v>0</v>
      </c>
      <c r="P76" s="44">
        <v>7</v>
      </c>
      <c r="Q76" s="44">
        <v>0</v>
      </c>
      <c r="R76" s="44"/>
      <c r="S76" s="44"/>
      <c r="T76" s="36"/>
      <c r="U76" s="34"/>
      <c r="V76" s="34"/>
      <c r="W76" s="34"/>
      <c r="X76" s="34"/>
      <c r="Y76" s="34"/>
      <c r="Z76" s="34"/>
      <c r="AA76" s="35"/>
      <c r="AB76" s="37" t="s">
        <v>93</v>
      </c>
      <c r="AC76" s="23" t="s">
        <v>61</v>
      </c>
      <c r="AD76" s="78">
        <v>0</v>
      </c>
      <c r="AE76" s="20">
        <v>0</v>
      </c>
      <c r="AF76" s="20">
        <v>0</v>
      </c>
      <c r="AG76" s="20">
        <v>0</v>
      </c>
      <c r="AH76" s="20">
        <v>900</v>
      </c>
      <c r="AI76" s="20">
        <f>SUM(AD76:AH76)</f>
        <v>900</v>
      </c>
      <c r="AJ76" s="20">
        <v>2022</v>
      </c>
    </row>
    <row r="77" spans="1:36" s="1" customFormat="1" ht="49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36"/>
      <c r="U77" s="34"/>
      <c r="V77" s="34"/>
      <c r="W77" s="34"/>
      <c r="X77" s="34"/>
      <c r="Y77" s="34"/>
      <c r="Z77" s="34"/>
      <c r="AA77" s="35"/>
      <c r="AB77" s="37" t="s">
        <v>62</v>
      </c>
      <c r="AC77" s="23" t="s">
        <v>27</v>
      </c>
      <c r="AD77" s="78">
        <v>0</v>
      </c>
      <c r="AE77" s="20">
        <v>0</v>
      </c>
      <c r="AF77" s="20">
        <v>0</v>
      </c>
      <c r="AG77" s="20">
        <v>0</v>
      </c>
      <c r="AH77" s="20">
        <v>1</v>
      </c>
      <c r="AI77" s="20">
        <v>1</v>
      </c>
      <c r="AJ77" s="20">
        <v>2020</v>
      </c>
    </row>
    <row r="78" spans="1:36" s="1" customFormat="1" ht="33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36"/>
      <c r="U78" s="34"/>
      <c r="V78" s="34"/>
      <c r="W78" s="34"/>
      <c r="X78" s="34"/>
      <c r="Y78" s="34"/>
      <c r="Z78" s="34"/>
      <c r="AA78" s="35"/>
      <c r="AB78" s="37" t="s">
        <v>59</v>
      </c>
      <c r="AC78" s="23" t="s">
        <v>27</v>
      </c>
      <c r="AD78" s="78">
        <v>0</v>
      </c>
      <c r="AE78" s="20">
        <v>1</v>
      </c>
      <c r="AF78" s="20">
        <v>1</v>
      </c>
      <c r="AG78" s="20">
        <v>1</v>
      </c>
      <c r="AH78" s="20">
        <v>0</v>
      </c>
      <c r="AI78" s="20">
        <v>3</v>
      </c>
      <c r="AJ78" s="20">
        <v>2022</v>
      </c>
    </row>
    <row r="79" spans="1:36" s="1" customFormat="1" ht="60" customHeight="1">
      <c r="A79" s="44">
        <v>6</v>
      </c>
      <c r="B79" s="44">
        <v>7</v>
      </c>
      <c r="C79" s="44">
        <v>5</v>
      </c>
      <c r="D79" s="44">
        <v>0</v>
      </c>
      <c r="E79" s="44">
        <v>7</v>
      </c>
      <c r="F79" s="44">
        <v>0</v>
      </c>
      <c r="G79" s="44">
        <v>3</v>
      </c>
      <c r="H79" s="44">
        <v>0</v>
      </c>
      <c r="I79" s="44">
        <v>5</v>
      </c>
      <c r="J79" s="44">
        <v>2</v>
      </c>
      <c r="K79" s="44">
        <v>0</v>
      </c>
      <c r="L79" s="44">
        <v>2</v>
      </c>
      <c r="M79" s="44">
        <v>2</v>
      </c>
      <c r="N79" s="44">
        <v>0</v>
      </c>
      <c r="O79" s="44">
        <v>0</v>
      </c>
      <c r="P79" s="44">
        <v>8</v>
      </c>
      <c r="Q79" s="44">
        <v>0</v>
      </c>
      <c r="R79" s="44"/>
      <c r="S79" s="44"/>
      <c r="T79" s="36"/>
      <c r="U79" s="34"/>
      <c r="V79" s="34"/>
      <c r="W79" s="34"/>
      <c r="X79" s="34"/>
      <c r="Y79" s="34"/>
      <c r="Z79" s="34"/>
      <c r="AA79" s="35"/>
      <c r="AB79" s="37" t="s">
        <v>113</v>
      </c>
      <c r="AC79" s="23" t="s">
        <v>18</v>
      </c>
      <c r="AD79" s="78">
        <v>0</v>
      </c>
      <c r="AE79" s="20">
        <v>159.3</v>
      </c>
      <c r="AF79" s="20">
        <v>0</v>
      </c>
      <c r="AG79" s="20">
        <v>0</v>
      </c>
      <c r="AH79" s="20">
        <v>0</v>
      </c>
      <c r="AI79" s="20">
        <f>SUM(AD79:AH79)</f>
        <v>159.3</v>
      </c>
      <c r="AJ79" s="20">
        <v>2022</v>
      </c>
    </row>
    <row r="80" spans="1:36" s="1" customFormat="1" ht="44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36"/>
      <c r="U80" s="34"/>
      <c r="V80" s="34"/>
      <c r="W80" s="34"/>
      <c r="X80" s="34"/>
      <c r="Y80" s="34"/>
      <c r="Z80" s="34"/>
      <c r="AA80" s="35"/>
      <c r="AB80" s="37" t="s">
        <v>62</v>
      </c>
      <c r="AC80" s="23" t="s">
        <v>27</v>
      </c>
      <c r="AD80" s="78">
        <v>0</v>
      </c>
      <c r="AE80" s="20">
        <v>26</v>
      </c>
      <c r="AF80" s="20">
        <v>0</v>
      </c>
      <c r="AG80" s="20">
        <v>0</v>
      </c>
      <c r="AH80" s="20">
        <v>0</v>
      </c>
      <c r="AI80" s="20">
        <v>26</v>
      </c>
      <c r="AJ80" s="20">
        <v>2022</v>
      </c>
    </row>
    <row r="81" spans="1:36" s="1" customFormat="1" ht="74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36"/>
      <c r="U81" s="34"/>
      <c r="V81" s="34"/>
      <c r="W81" s="34"/>
      <c r="X81" s="34"/>
      <c r="Y81" s="34"/>
      <c r="Z81" s="34"/>
      <c r="AA81" s="35"/>
      <c r="AB81" s="50" t="s">
        <v>63</v>
      </c>
      <c r="AC81" s="19"/>
      <c r="AD81" s="78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/>
    </row>
    <row r="82" spans="1:36" s="1" customFormat="1" ht="47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36"/>
      <c r="U82" s="34"/>
      <c r="V82" s="34"/>
      <c r="W82" s="34"/>
      <c r="X82" s="34"/>
      <c r="Y82" s="34"/>
      <c r="Z82" s="34"/>
      <c r="AA82" s="35"/>
      <c r="AB82" s="37" t="s">
        <v>75</v>
      </c>
      <c r="AC82" s="22" t="s">
        <v>22</v>
      </c>
      <c r="AD82" s="78">
        <v>0.3</v>
      </c>
      <c r="AE82" s="20">
        <v>0.4</v>
      </c>
      <c r="AF82" s="20">
        <v>0.5</v>
      </c>
      <c r="AG82" s="20">
        <v>0.6</v>
      </c>
      <c r="AH82" s="20">
        <v>0.7</v>
      </c>
      <c r="AI82" s="20">
        <v>0.7</v>
      </c>
      <c r="AJ82" s="20">
        <v>2022</v>
      </c>
    </row>
    <row r="83" spans="1:36" s="1" customFormat="1" ht="72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36"/>
      <c r="U83" s="34"/>
      <c r="V83" s="34"/>
      <c r="W83" s="34"/>
      <c r="X83" s="34"/>
      <c r="Y83" s="34"/>
      <c r="Z83" s="34"/>
      <c r="AA83" s="35"/>
      <c r="AB83" s="37" t="s">
        <v>64</v>
      </c>
      <c r="AC83" s="22" t="s">
        <v>49</v>
      </c>
      <c r="AD83" s="78">
        <v>1</v>
      </c>
      <c r="AE83" s="20">
        <v>1</v>
      </c>
      <c r="AF83" s="20">
        <v>1</v>
      </c>
      <c r="AG83" s="20">
        <v>1</v>
      </c>
      <c r="AH83" s="20">
        <v>1</v>
      </c>
      <c r="AI83" s="20">
        <v>1</v>
      </c>
      <c r="AJ83" s="20">
        <v>2022</v>
      </c>
    </row>
    <row r="84" spans="1:36" s="1" customFormat="1" ht="60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36"/>
      <c r="U84" s="34"/>
      <c r="V84" s="34"/>
      <c r="W84" s="34"/>
      <c r="X84" s="34"/>
      <c r="Y84" s="34"/>
      <c r="Z84" s="34"/>
      <c r="AA84" s="35"/>
      <c r="AB84" s="37" t="s">
        <v>117</v>
      </c>
      <c r="AC84" s="23" t="s">
        <v>27</v>
      </c>
      <c r="AD84" s="78">
        <v>6</v>
      </c>
      <c r="AE84" s="20">
        <v>8</v>
      </c>
      <c r="AF84" s="20">
        <v>10</v>
      </c>
      <c r="AG84" s="20">
        <v>12</v>
      </c>
      <c r="AH84" s="20">
        <v>12</v>
      </c>
      <c r="AI84" s="20">
        <v>48</v>
      </c>
      <c r="AJ84" s="20">
        <v>2022</v>
      </c>
    </row>
    <row r="85" spans="1:36" s="1" customFormat="1" ht="60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36"/>
      <c r="U85" s="34"/>
      <c r="V85" s="34"/>
      <c r="W85" s="34"/>
      <c r="X85" s="34"/>
      <c r="Y85" s="34"/>
      <c r="Z85" s="34"/>
      <c r="AA85" s="35"/>
      <c r="AB85" s="37" t="s">
        <v>65</v>
      </c>
      <c r="AC85" s="22" t="s">
        <v>49</v>
      </c>
      <c r="AD85" s="78">
        <v>1</v>
      </c>
      <c r="AE85" s="20">
        <v>1</v>
      </c>
      <c r="AF85" s="20">
        <v>1</v>
      </c>
      <c r="AG85" s="20">
        <v>1</v>
      </c>
      <c r="AH85" s="20">
        <v>1</v>
      </c>
      <c r="AI85" s="20">
        <v>1</v>
      </c>
      <c r="AJ85" s="20">
        <v>2022</v>
      </c>
    </row>
    <row r="86" spans="1:36" s="1" customFormat="1" ht="61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6"/>
      <c r="U86" s="34"/>
      <c r="V86" s="34"/>
      <c r="W86" s="34"/>
      <c r="X86" s="34"/>
      <c r="Y86" s="34"/>
      <c r="Z86" s="34"/>
      <c r="AA86" s="35"/>
      <c r="AB86" s="37" t="s">
        <v>76</v>
      </c>
      <c r="AC86" s="23" t="s">
        <v>27</v>
      </c>
      <c r="AD86" s="78">
        <v>240</v>
      </c>
      <c r="AE86" s="20">
        <v>250</v>
      </c>
      <c r="AF86" s="20">
        <v>260</v>
      </c>
      <c r="AG86" s="20">
        <v>270</v>
      </c>
      <c r="AH86" s="20">
        <v>280</v>
      </c>
      <c r="AI86" s="20">
        <v>1300</v>
      </c>
      <c r="AJ86" s="20">
        <v>2022</v>
      </c>
    </row>
    <row r="87" spans="1:36" s="1" customFormat="1" ht="28.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27"/>
      <c r="AE87" s="28"/>
      <c r="AF87" s="28"/>
      <c r="AG87" s="27"/>
      <c r="AH87" s="27"/>
      <c r="AI87" s="27"/>
      <c r="AJ87" s="29" t="s">
        <v>107</v>
      </c>
    </row>
  </sheetData>
  <sheetProtection selectLockedCells="1" selectUnlockedCells="1"/>
  <mergeCells count="30">
    <mergeCell ref="A87:AC87"/>
    <mergeCell ref="AD16:AH16"/>
    <mergeCell ref="AI16:AJ16"/>
    <mergeCell ref="R17:S17"/>
    <mergeCell ref="W17:Y17"/>
    <mergeCell ref="Z17:AA17"/>
    <mergeCell ref="U15:BG15"/>
    <mergeCell ref="D16:E17"/>
    <mergeCell ref="F16:G17"/>
    <mergeCell ref="H16:N16"/>
    <mergeCell ref="O16:Q17"/>
    <mergeCell ref="R16:AA16"/>
    <mergeCell ref="AB16:AB17"/>
    <mergeCell ref="AC16:AC17"/>
    <mergeCell ref="H11:AJ11"/>
    <mergeCell ref="H12:AJ12"/>
    <mergeCell ref="H13:AJ13"/>
    <mergeCell ref="A8:AJ8"/>
    <mergeCell ref="A9:AJ9"/>
    <mergeCell ref="H14:AJ14"/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115" zoomScaleNormal="115" zoomScalePageLayoutView="0" workbookViewId="0" topLeftCell="A1">
      <selection activeCell="D7" sqref="D7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12" t="s">
        <v>103</v>
      </c>
      <c r="B2" s="112" t="s">
        <v>104</v>
      </c>
      <c r="C2" s="112"/>
      <c r="D2" s="112"/>
      <c r="E2" s="112"/>
      <c r="F2" s="112"/>
      <c r="G2" s="112" t="s">
        <v>105</v>
      </c>
    </row>
    <row r="3" spans="1:7" ht="39.75" customHeight="1">
      <c r="A3" s="112"/>
      <c r="B3" s="48">
        <v>2018</v>
      </c>
      <c r="C3" s="48">
        <v>2019</v>
      </c>
      <c r="D3" s="48">
        <v>2020</v>
      </c>
      <c r="E3" s="48">
        <v>2021</v>
      </c>
      <c r="F3" s="48">
        <v>2022</v>
      </c>
      <c r="G3" s="112"/>
    </row>
    <row r="4" spans="1:7" ht="39.75" customHeight="1">
      <c r="A4" s="49" t="s">
        <v>114</v>
      </c>
      <c r="B4" s="88">
        <f aca="true" t="shared" si="0" ref="B4:G4">B5+B8</f>
        <v>3203.391</v>
      </c>
      <c r="C4" s="88">
        <f t="shared" si="0"/>
        <v>1742.3</v>
      </c>
      <c r="D4" s="88">
        <f t="shared" si="0"/>
        <v>1583</v>
      </c>
      <c r="E4" s="88">
        <f t="shared" si="0"/>
        <v>1583</v>
      </c>
      <c r="F4" s="88">
        <f t="shared" si="0"/>
        <v>4610</v>
      </c>
      <c r="G4" s="88">
        <f t="shared" si="0"/>
        <v>12721.690999999999</v>
      </c>
    </row>
    <row r="5" spans="1:7" ht="126">
      <c r="A5" s="47" t="s">
        <v>97</v>
      </c>
      <c r="B5" s="86">
        <f aca="true" t="shared" si="1" ref="B5:G5">B6+B7</f>
        <v>2109.391</v>
      </c>
      <c r="C5" s="86">
        <f t="shared" si="1"/>
        <v>1583</v>
      </c>
      <c r="D5" s="86">
        <f t="shared" si="1"/>
        <v>1583</v>
      </c>
      <c r="E5" s="86">
        <f t="shared" si="1"/>
        <v>1583</v>
      </c>
      <c r="F5" s="86">
        <f t="shared" si="1"/>
        <v>1340</v>
      </c>
      <c r="G5" s="86">
        <f t="shared" si="1"/>
        <v>8198.391</v>
      </c>
    </row>
    <row r="6" spans="1:7" ht="66" customHeight="1">
      <c r="A6" s="45" t="s">
        <v>98</v>
      </c>
      <c r="B6" s="87">
        <f>'Приложение 5'!AD26</f>
        <v>250</v>
      </c>
      <c r="C6" s="87">
        <f>'Приложение 5'!AE26</f>
        <v>370</v>
      </c>
      <c r="D6" s="87">
        <f>'Приложение 5'!AF26</f>
        <v>370</v>
      </c>
      <c r="E6" s="87">
        <f>'Приложение 5'!AG26</f>
        <v>370</v>
      </c>
      <c r="F6" s="87">
        <f>'Приложение 5'!AH26</f>
        <v>420</v>
      </c>
      <c r="G6" s="87">
        <f>'Приложение 5'!AI26</f>
        <v>1780</v>
      </c>
    </row>
    <row r="7" spans="1:7" ht="173.25">
      <c r="A7" s="46" t="s">
        <v>99</v>
      </c>
      <c r="B7" s="87">
        <f>'Приложение 5'!AD34</f>
        <v>1859.391</v>
      </c>
      <c r="C7" s="87">
        <f>'Приложение 5'!AE34</f>
        <v>1213</v>
      </c>
      <c r="D7" s="87">
        <f>'Приложение 5'!AF34</f>
        <v>1213</v>
      </c>
      <c r="E7" s="87">
        <f>'Приложение 5'!AG34</f>
        <v>1213</v>
      </c>
      <c r="F7" s="87">
        <f>'Приложение 5'!AH34</f>
        <v>920</v>
      </c>
      <c r="G7" s="87">
        <f>SUM(B7:F7)</f>
        <v>6418.391</v>
      </c>
    </row>
    <row r="8" spans="1:7" ht="157.5">
      <c r="A8" s="45" t="s">
        <v>100</v>
      </c>
      <c r="B8" s="87">
        <f>B9+B10+B11</f>
        <v>1094</v>
      </c>
      <c r="C8" s="87">
        <f>C9+C10</f>
        <v>159.3</v>
      </c>
      <c r="D8" s="87">
        <f>D9+D10</f>
        <v>0</v>
      </c>
      <c r="E8" s="87">
        <f>E9+E10</f>
        <v>0</v>
      </c>
      <c r="F8" s="87">
        <f>F9+F10</f>
        <v>3270</v>
      </c>
      <c r="G8" s="87">
        <f>G9+G10</f>
        <v>4523.3</v>
      </c>
    </row>
    <row r="9" spans="1:7" ht="141.75">
      <c r="A9" s="45" t="s">
        <v>102</v>
      </c>
      <c r="B9" s="87">
        <f>'Приложение 5'!AD45</f>
        <v>0</v>
      </c>
      <c r="C9" s="87">
        <f>'Приложение 5'!AE45</f>
        <v>0</v>
      </c>
      <c r="D9" s="87">
        <f>'Приложение 5'!AF45</f>
        <v>0</v>
      </c>
      <c r="E9" s="87">
        <f>'Приложение 5'!AG45</f>
        <v>0</v>
      </c>
      <c r="F9" s="87">
        <f>'Приложение 5'!AH45</f>
        <v>0</v>
      </c>
      <c r="G9" s="87">
        <f>'Приложение 5'!AI45</f>
        <v>0</v>
      </c>
    </row>
    <row r="10" spans="1:7" ht="126" customHeight="1">
      <c r="A10" s="45" t="s">
        <v>101</v>
      </c>
      <c r="B10" s="87">
        <f>'Приложение 5'!AD54</f>
        <v>1094</v>
      </c>
      <c r="C10" s="87">
        <f>'Приложение 5'!AE54</f>
        <v>159.3</v>
      </c>
      <c r="D10" s="87">
        <f>'Приложение 5'!AF54</f>
        <v>0</v>
      </c>
      <c r="E10" s="87">
        <f>'Приложение 5'!AG54</f>
        <v>0</v>
      </c>
      <c r="F10" s="87">
        <f>'Приложение 5'!AH54</f>
        <v>3270</v>
      </c>
      <c r="G10" s="87">
        <f>'Приложение 5'!AI54</f>
        <v>4523.3</v>
      </c>
    </row>
    <row r="11" spans="1:7" ht="173.25">
      <c r="A11" s="45" t="s">
        <v>115</v>
      </c>
      <c r="B11" s="87">
        <f>'Приложение 5'!AD81</f>
        <v>0</v>
      </c>
      <c r="C11" s="87">
        <f>'Приложение 5'!AE81</f>
        <v>0</v>
      </c>
      <c r="D11" s="87">
        <f>'Приложение 5'!AF81</f>
        <v>0</v>
      </c>
      <c r="E11" s="87">
        <f>'Приложение 5'!AG81</f>
        <v>0</v>
      </c>
      <c r="F11" s="87">
        <f>'Приложение 5'!AH81</f>
        <v>0</v>
      </c>
      <c r="G11" s="87">
        <f>'Приложение 5'!AI81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Win7</cp:lastModifiedBy>
  <cp:lastPrinted>2018-07-17T08:49:45Z</cp:lastPrinted>
  <dcterms:created xsi:type="dcterms:W3CDTF">2016-11-10T10:38:11Z</dcterms:created>
  <dcterms:modified xsi:type="dcterms:W3CDTF">2018-11-30T07:37:14Z</dcterms:modified>
  <cp:category/>
  <cp:version/>
  <cp:contentType/>
  <cp:contentStatus/>
</cp:coreProperties>
</file>